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3AE9BA9A-C791-49AC-854C-81CA59B2EAAD}" xr6:coauthVersionLast="40" xr6:coauthVersionMax="40" xr10:uidLastSave="{00000000-0000-0000-0000-000000000000}"/>
  <bookViews>
    <workbookView xWindow="0" yWindow="0" windowWidth="24000" windowHeight="10065" xr2:uid="{00000000-000D-0000-FFFF-FFFF00000000}"/>
  </bookViews>
  <sheets>
    <sheet name="Sayfa1" sheetId="1" r:id="rId1"/>
  </sheets>
  <definedNames>
    <definedName name="_xlnm._FilterDatabase" localSheetId="0" hidden="1">Sayfa1!$A$1:$AD$61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4" i="1" l="1"/>
  <c r="AD30" i="1"/>
  <c r="AD61" i="1" l="1"/>
  <c r="Q61" i="1"/>
  <c r="N61" i="1"/>
  <c r="O61" i="1" s="1"/>
  <c r="AD60" i="1"/>
  <c r="T60" i="1"/>
  <c r="Q60" i="1"/>
  <c r="N60" i="1"/>
  <c r="AD59" i="1"/>
  <c r="T59" i="1"/>
  <c r="Q59" i="1"/>
  <c r="N59" i="1"/>
  <c r="AD58" i="1"/>
  <c r="Q58" i="1"/>
  <c r="N58" i="1"/>
  <c r="O58" i="1" s="1"/>
  <c r="AD57" i="1"/>
  <c r="Q57" i="1"/>
  <c r="N57" i="1"/>
  <c r="O57" i="1" s="1"/>
  <c r="AD56" i="1"/>
  <c r="Q56" i="1"/>
  <c r="N56" i="1"/>
  <c r="O56" i="1" s="1"/>
  <c r="AD55" i="1"/>
  <c r="Q55" i="1"/>
  <c r="N55" i="1"/>
  <c r="O55" i="1" s="1"/>
  <c r="AD54" i="1"/>
  <c r="Q54" i="1"/>
  <c r="N54" i="1"/>
  <c r="O54" i="1" s="1"/>
  <c r="AD53" i="1"/>
  <c r="Q53" i="1"/>
  <c r="N53" i="1"/>
  <c r="O53" i="1" s="1"/>
  <c r="AD52" i="1"/>
  <c r="T52" i="1"/>
  <c r="Q52" i="1"/>
  <c r="N52" i="1"/>
  <c r="AD51" i="1"/>
  <c r="T51" i="1"/>
  <c r="Q51" i="1"/>
  <c r="N51" i="1"/>
  <c r="AD50" i="1"/>
  <c r="Q50" i="1"/>
  <c r="N50" i="1"/>
  <c r="O50" i="1" s="1"/>
  <c r="AD49" i="1"/>
  <c r="Q49" i="1"/>
  <c r="N49" i="1"/>
  <c r="O49" i="1" s="1"/>
  <c r="AD48" i="1"/>
  <c r="Q48" i="1"/>
  <c r="N48" i="1"/>
  <c r="O48" i="1" s="1"/>
  <c r="AD47" i="1"/>
  <c r="Q47" i="1"/>
  <c r="N47" i="1"/>
  <c r="O47" i="1" s="1"/>
  <c r="AD46" i="1"/>
  <c r="T46" i="1"/>
  <c r="Q46" i="1"/>
  <c r="N46" i="1"/>
  <c r="AD45" i="1"/>
  <c r="Q45" i="1"/>
  <c r="N45" i="1"/>
  <c r="O45" i="1" s="1"/>
  <c r="AD44" i="1"/>
  <c r="Q44" i="1"/>
  <c r="N44" i="1"/>
  <c r="O44" i="1" s="1"/>
  <c r="AD43" i="1"/>
  <c r="Q43" i="1"/>
  <c r="N43" i="1"/>
  <c r="O43" i="1" s="1"/>
  <c r="AD42" i="1"/>
  <c r="Q42" i="1"/>
  <c r="N42" i="1"/>
  <c r="O42" i="1" s="1"/>
  <c r="AD41" i="1"/>
  <c r="Q41" i="1"/>
  <c r="N41" i="1"/>
  <c r="O41" i="1" s="1"/>
  <c r="Q40" i="1"/>
  <c r="N40" i="1"/>
  <c r="O40" i="1" s="1"/>
  <c r="AD39" i="1"/>
  <c r="Q39" i="1"/>
  <c r="N39" i="1"/>
  <c r="O39" i="1" s="1"/>
  <c r="AD38" i="1"/>
  <c r="Q38" i="1"/>
  <c r="N38" i="1"/>
  <c r="O38" i="1" s="1"/>
  <c r="AD37" i="1"/>
  <c r="T37" i="1"/>
  <c r="Q37" i="1"/>
  <c r="N37" i="1"/>
  <c r="O37" i="1" s="1"/>
  <c r="AD36" i="1"/>
  <c r="Q36" i="1"/>
  <c r="N36" i="1"/>
  <c r="O36" i="1" s="1"/>
  <c r="AD35" i="1"/>
  <c r="Q35" i="1"/>
  <c r="N35" i="1"/>
  <c r="O35" i="1" s="1"/>
  <c r="AD34" i="1"/>
  <c r="Q34" i="1"/>
  <c r="N34" i="1"/>
  <c r="O34" i="1" s="1"/>
  <c r="AD33" i="1"/>
  <c r="Q33" i="1"/>
  <c r="N33" i="1"/>
  <c r="O33" i="1" s="1"/>
  <c r="AD32" i="1"/>
  <c r="Q32" i="1"/>
  <c r="N32" i="1"/>
  <c r="O32" i="1" s="1"/>
  <c r="AD31" i="1"/>
  <c r="Q31" i="1"/>
  <c r="N31" i="1"/>
  <c r="O31" i="1" s="1"/>
  <c r="Q30" i="1"/>
  <c r="N30" i="1"/>
  <c r="O30" i="1" s="1"/>
  <c r="AD29" i="1"/>
  <c r="Q29" i="1"/>
  <c r="N29" i="1"/>
  <c r="O29" i="1" s="1"/>
  <c r="AD28" i="1"/>
  <c r="Q28" i="1"/>
  <c r="N28" i="1"/>
  <c r="O28" i="1" s="1"/>
  <c r="AD27" i="1"/>
  <c r="Q27" i="1"/>
  <c r="N27" i="1"/>
  <c r="O27" i="1" s="1"/>
  <c r="AD26" i="1"/>
  <c r="Q26" i="1"/>
  <c r="N26" i="1"/>
  <c r="O26" i="1" s="1"/>
  <c r="AD25" i="1"/>
  <c r="Q25" i="1"/>
  <c r="N25" i="1"/>
  <c r="O25" i="1" s="1"/>
  <c r="AD24" i="1"/>
  <c r="Q24" i="1"/>
  <c r="N24" i="1"/>
  <c r="O24" i="1" s="1"/>
  <c r="AD23" i="1"/>
  <c r="Q23" i="1"/>
  <c r="N23" i="1"/>
  <c r="O23" i="1" s="1"/>
  <c r="AD22" i="1"/>
  <c r="Q22" i="1"/>
  <c r="N22" i="1"/>
  <c r="O22" i="1" s="1"/>
  <c r="AD21" i="1"/>
  <c r="Q21" i="1"/>
  <c r="N21" i="1"/>
  <c r="O21" i="1" s="1"/>
  <c r="AD20" i="1"/>
  <c r="Q20" i="1"/>
  <c r="N20" i="1"/>
  <c r="O20" i="1" s="1"/>
  <c r="AD19" i="1"/>
  <c r="Q19" i="1"/>
  <c r="N19" i="1"/>
  <c r="O19" i="1" s="1"/>
  <c r="AD18" i="1"/>
  <c r="Q18" i="1"/>
  <c r="N18" i="1"/>
  <c r="O18" i="1" s="1"/>
  <c r="AD17" i="1"/>
  <c r="Q17" i="1"/>
  <c r="N17" i="1"/>
  <c r="O17" i="1" s="1"/>
  <c r="AD16" i="1"/>
  <c r="Q16" i="1"/>
  <c r="N16" i="1"/>
  <c r="O16" i="1" s="1"/>
  <c r="AD15" i="1"/>
  <c r="Q15" i="1"/>
  <c r="N15" i="1"/>
  <c r="O15" i="1" s="1"/>
  <c r="N14" i="1"/>
  <c r="O14" i="1" s="1"/>
  <c r="AD13" i="1"/>
  <c r="T13" i="1"/>
  <c r="Q13" i="1"/>
  <c r="N13" i="1"/>
  <c r="AD12" i="1"/>
  <c r="N12" i="1"/>
  <c r="O12" i="1" s="1"/>
  <c r="AD11" i="1"/>
  <c r="Q11" i="1"/>
  <c r="N11" i="1"/>
  <c r="O11" i="1" s="1"/>
  <c r="AD10" i="1"/>
  <c r="Q10" i="1"/>
  <c r="N10" i="1"/>
  <c r="O10" i="1" s="1"/>
  <c r="AD9" i="1"/>
  <c r="Q9" i="1"/>
  <c r="N9" i="1"/>
  <c r="O9" i="1" s="1"/>
  <c r="AD8" i="1"/>
  <c r="Q8" i="1"/>
  <c r="N8" i="1"/>
  <c r="O8" i="1" s="1"/>
  <c r="AD7" i="1"/>
  <c r="Q7" i="1"/>
  <c r="N7" i="1"/>
  <c r="O7" i="1" s="1"/>
  <c r="AD6" i="1"/>
  <c r="Q6" i="1"/>
  <c r="N6" i="1"/>
  <c r="O6" i="1" s="1"/>
  <c r="AD5" i="1"/>
  <c r="Q5" i="1"/>
  <c r="N5" i="1"/>
  <c r="O5" i="1" s="1"/>
  <c r="AD4" i="1"/>
  <c r="Q4" i="1"/>
  <c r="S4" i="1" s="1"/>
  <c r="N4" i="1"/>
  <c r="O4" i="1" s="1"/>
  <c r="S8" i="1" l="1"/>
  <c r="T8" i="1" s="1"/>
  <c r="S12" i="1"/>
  <c r="T12" i="1" s="1"/>
  <c r="S17" i="1"/>
  <c r="T17" i="1" s="1"/>
  <c r="S21" i="1"/>
  <c r="T21" i="1" s="1"/>
  <c r="S25" i="1"/>
  <c r="T25" i="1" s="1"/>
  <c r="S29" i="1"/>
  <c r="T29" i="1" s="1"/>
  <c r="S33" i="1"/>
  <c r="T33" i="1" s="1"/>
  <c r="S38" i="1"/>
  <c r="T38" i="1" s="1"/>
  <c r="S42" i="1"/>
  <c r="T42" i="1" s="1"/>
  <c r="S47" i="1"/>
  <c r="T47" i="1" s="1"/>
  <c r="S53" i="1"/>
  <c r="T53" i="1" s="1"/>
  <c r="S57" i="1"/>
  <c r="T57" i="1" s="1"/>
  <c r="S7" i="1"/>
  <c r="T7" i="1" s="1"/>
  <c r="S11" i="1"/>
  <c r="T11" i="1" s="1"/>
  <c r="S16" i="1"/>
  <c r="T16" i="1" s="1"/>
  <c r="S20" i="1"/>
  <c r="T20" i="1" s="1"/>
  <c r="S24" i="1"/>
  <c r="T24" i="1" s="1"/>
  <c r="S28" i="1"/>
  <c r="T28" i="1" s="1"/>
  <c r="S32" i="1"/>
  <c r="T32" i="1" s="1"/>
  <c r="S36" i="1"/>
  <c r="T36" i="1" s="1"/>
  <c r="S41" i="1"/>
  <c r="T41" i="1" s="1"/>
  <c r="S45" i="1"/>
  <c r="T45" i="1" s="1"/>
  <c r="S50" i="1"/>
  <c r="T50" i="1" s="1"/>
  <c r="S56" i="1"/>
  <c r="T56" i="1" s="1"/>
  <c r="S6" i="1"/>
  <c r="T6" i="1" s="1"/>
  <c r="S10" i="1"/>
  <c r="T10" i="1" s="1"/>
  <c r="S15" i="1"/>
  <c r="T15" i="1" s="1"/>
  <c r="S19" i="1"/>
  <c r="T19" i="1" s="1"/>
  <c r="S23" i="1"/>
  <c r="T23" i="1" s="1"/>
  <c r="S27" i="1"/>
  <c r="T27" i="1" s="1"/>
  <c r="S31" i="1"/>
  <c r="T31" i="1" s="1"/>
  <c r="S35" i="1"/>
  <c r="T35" i="1" s="1"/>
  <c r="S40" i="1"/>
  <c r="T40" i="1" s="1"/>
  <c r="S44" i="1"/>
  <c r="T44" i="1" s="1"/>
  <c r="S49" i="1"/>
  <c r="T49" i="1" s="1"/>
  <c r="S55" i="1"/>
  <c r="T55" i="1" s="1"/>
  <c r="S61" i="1"/>
  <c r="T61" i="1" s="1"/>
  <c r="S5" i="1"/>
  <c r="T5" i="1" s="1"/>
  <c r="S9" i="1"/>
  <c r="T9" i="1" s="1"/>
  <c r="S14" i="1"/>
  <c r="T14" i="1" s="1"/>
  <c r="S18" i="1"/>
  <c r="T18" i="1" s="1"/>
  <c r="S22" i="1"/>
  <c r="T22" i="1" s="1"/>
  <c r="S26" i="1"/>
  <c r="T26" i="1" s="1"/>
  <c r="S30" i="1"/>
  <c r="T30" i="1" s="1"/>
  <c r="S34" i="1"/>
  <c r="T34" i="1" s="1"/>
  <c r="S39" i="1"/>
  <c r="T39" i="1" s="1"/>
  <c r="S43" i="1"/>
  <c r="T43" i="1" s="1"/>
  <c r="S48" i="1"/>
  <c r="T48" i="1" s="1"/>
  <c r="S54" i="1"/>
  <c r="T54" i="1" s="1"/>
  <c r="S58" i="1"/>
  <c r="T58" i="1" s="1"/>
  <c r="T4" i="1"/>
</calcChain>
</file>

<file path=xl/sharedStrings.xml><?xml version="1.0" encoding="utf-8"?>
<sst xmlns="http://schemas.openxmlformats.org/spreadsheetml/2006/main" count="481" uniqueCount="220">
  <si>
    <t>BireyAdi</t>
  </si>
  <si>
    <t>BireySoyadi</t>
  </si>
  <si>
    <t>Giriş Yılı</t>
  </si>
  <si>
    <t>OgrenciNo</t>
  </si>
  <si>
    <t>Fakülte</t>
  </si>
  <si>
    <t>BirimAdi</t>
  </si>
  <si>
    <t>Özel Öğrenci Olarak Geldiği  Üniversite</t>
  </si>
  <si>
    <t>Özel Öğrenci Olarak Gittiği Üniversite</t>
  </si>
  <si>
    <t>Bursluluk Oranı</t>
  </si>
  <si>
    <t>17-18</t>
  </si>
  <si>
    <t>2016-2017 Ücreti</t>
  </si>
  <si>
    <t>2017-2018 ücreti</t>
  </si>
  <si>
    <t>2017-18 Yatırılacak Ücret</t>
  </si>
  <si>
    <t>17-18 Kalan Borç</t>
  </si>
  <si>
    <t>2018-19 Ham Tutar</t>
  </si>
  <si>
    <t>2018-19 Yatırılacak Ücret</t>
  </si>
  <si>
    <t xml:space="preserve">Aylık Taksit </t>
  </si>
  <si>
    <t>2018-Eylül 9/1</t>
  </si>
  <si>
    <t>2018-Ekim 9/2</t>
  </si>
  <si>
    <t>2018-Kasım 9/3</t>
  </si>
  <si>
    <t>2018-Aralık 9/4</t>
  </si>
  <si>
    <t>2019-Ocak 9/5</t>
  </si>
  <si>
    <t>2019-Şubat 9/6</t>
  </si>
  <si>
    <t>2019-Mart 9/7</t>
  </si>
  <si>
    <t>2019-Nisan9/8</t>
  </si>
  <si>
    <t>2019-Mayıs 9/9</t>
  </si>
  <si>
    <t>2019-TOPLAM</t>
  </si>
  <si>
    <t>Mert</t>
  </si>
  <si>
    <t>UYSAL</t>
  </si>
  <si>
    <t>2016Z10902002</t>
  </si>
  <si>
    <t>Sağlık Yüksekokulu</t>
  </si>
  <si>
    <t>Fizyoterapi ve Rehabilitasyon</t>
  </si>
  <si>
    <t>İstanbul bilim Üniversitesi</t>
  </si>
  <si>
    <t>-</t>
  </si>
  <si>
    <t>Sefa</t>
  </si>
  <si>
    <t>TOPCU</t>
  </si>
  <si>
    <t>2016Z10228001</t>
  </si>
  <si>
    <t>Mühendislik Fakültesi</t>
  </si>
  <si>
    <t>İnşaat Mühendisliği</t>
  </si>
  <si>
    <t>Beykent Üniversitesi</t>
  </si>
  <si>
    <t>BÜŞRA</t>
  </si>
  <si>
    <t>ANAÇ</t>
  </si>
  <si>
    <t>İktisadi ve İdari Bilimler Fakültesi</t>
  </si>
  <si>
    <t>İşletme</t>
  </si>
  <si>
    <t>Uludağ Üniversitesi</t>
  </si>
  <si>
    <t>MERT</t>
  </si>
  <si>
    <t>BAŞPINAR</t>
  </si>
  <si>
    <t>Elektrik - Elektronik Mühendisliği</t>
  </si>
  <si>
    <t>UĞUR</t>
  </si>
  <si>
    <t>BAHADIR</t>
  </si>
  <si>
    <t>ÖZTÜRK</t>
  </si>
  <si>
    <t>Elektrik Elektronik Mühendisliği</t>
  </si>
  <si>
    <t>Bursa Teknik Üniversitesi</t>
  </si>
  <si>
    <t>SEDA</t>
  </si>
  <si>
    <t>SAĞLI</t>
  </si>
  <si>
    <t>Endüstri Mühendisliği</t>
  </si>
  <si>
    <t>FATİH</t>
  </si>
  <si>
    <t>TERİM</t>
  </si>
  <si>
    <t>Makine Mühendisliği</t>
  </si>
  <si>
    <t>AHMET REHA</t>
  </si>
  <si>
    <t>ERŞAHİN</t>
  </si>
  <si>
    <t>GÜRKAN</t>
  </si>
  <si>
    <t>OKUMUŞ</t>
  </si>
  <si>
    <t>Safranbolu Fethi Toker Güzel Sanatlar ve Tasarım Fakültesi</t>
  </si>
  <si>
    <t>Mimarlık</t>
  </si>
  <si>
    <t>BEYZA ELİF</t>
  </si>
  <si>
    <t>DARI</t>
  </si>
  <si>
    <t>Edebiyat Fakültesi</t>
  </si>
  <si>
    <t>Türk Dili ve Edebiyatı</t>
  </si>
  <si>
    <t>Ondokuz Mayıs Üniversitesi</t>
  </si>
  <si>
    <t>YELİZ</t>
  </si>
  <si>
    <t>YÜCEL</t>
  </si>
  <si>
    <t>UTKUCAN</t>
  </si>
  <si>
    <t>ŞİŞMANLAR</t>
  </si>
  <si>
    <t>CEREN</t>
  </si>
  <si>
    <t>TAŞ</t>
  </si>
  <si>
    <t>HAMZA</t>
  </si>
  <si>
    <t>AYTUNÇ</t>
  </si>
  <si>
    <t>Coğrafya</t>
  </si>
  <si>
    <t>istanbul Üniversitesi</t>
  </si>
  <si>
    <t>BUSE</t>
  </si>
  <si>
    <t>BAYAR</t>
  </si>
  <si>
    <t>Marmara Üniversitesi</t>
  </si>
  <si>
    <t>ERCÜMENT</t>
  </si>
  <si>
    <t>ALBAYRAK</t>
  </si>
  <si>
    <t>Çankırı Karatekin Üniversitesi</t>
  </si>
  <si>
    <t>ATİLLA</t>
  </si>
  <si>
    <t>DAŞDELEN</t>
  </si>
  <si>
    <t>EBRU</t>
  </si>
  <si>
    <t>UZMA</t>
  </si>
  <si>
    <t>İBRAHİM</t>
  </si>
  <si>
    <t>TOKSÖZ</t>
  </si>
  <si>
    <t>ÖZNUR</t>
  </si>
  <si>
    <t>BÖRTEK</t>
  </si>
  <si>
    <t>SİNAN CAN</t>
  </si>
  <si>
    <t>DAŞDEMİR</t>
  </si>
  <si>
    <t>ZEYNEP</t>
  </si>
  <si>
    <t>TİMURTAŞ</t>
  </si>
  <si>
    <t>AYBÜKE</t>
  </si>
  <si>
    <t>KAYMAZ</t>
  </si>
  <si>
    <t>GİZEM</t>
  </si>
  <si>
    <t>BAYSAL</t>
  </si>
  <si>
    <t>Balıkesir Üniversitesi</t>
  </si>
  <si>
    <t>RUMEYSA</t>
  </si>
  <si>
    <t>İSKENDER</t>
  </si>
  <si>
    <t>DUYGU</t>
  </si>
  <si>
    <t>GENÇ</t>
  </si>
  <si>
    <t>AHMET</t>
  </si>
  <si>
    <t>TURAN</t>
  </si>
  <si>
    <t>HAZAL</t>
  </si>
  <si>
    <t>KARABULUT</t>
  </si>
  <si>
    <t>MUHAMMED</t>
  </si>
  <si>
    <t>DEMİRKOL</t>
  </si>
  <si>
    <t>MUSTAFA</t>
  </si>
  <si>
    <t>ŞAHAN</t>
  </si>
  <si>
    <t>ASLI</t>
  </si>
  <si>
    <t>ÖNCÜ</t>
  </si>
  <si>
    <t>RESUL CAN</t>
  </si>
  <si>
    <t>KARAİSMAİLOĞLU</t>
  </si>
  <si>
    <t>ÖMER FARUK</t>
  </si>
  <si>
    <t>OGUZ</t>
  </si>
  <si>
    <t>FEYZA</t>
  </si>
  <si>
    <t>ÖMEROĞLU</t>
  </si>
  <si>
    <t>FATMA ZEHRA</t>
  </si>
  <si>
    <t>GÜLTEKİN(KBÜ)</t>
  </si>
  <si>
    <t>Safranbolu Meslek Yüksekokulu</t>
  </si>
  <si>
    <t>U.E. -Çocuk Gelişimi</t>
  </si>
  <si>
    <t>Sağlık Hizmetleri Meslek Yüksekokulu</t>
  </si>
  <si>
    <t>Fizyoterapi</t>
  </si>
  <si>
    <t>KORAY</t>
  </si>
  <si>
    <t>NAMUSLU (KBÜ)</t>
  </si>
  <si>
    <t>İlk ve Acil Yardım</t>
  </si>
  <si>
    <t>İREM</t>
  </si>
  <si>
    <t>TEZCAN</t>
  </si>
  <si>
    <t>Sosyoloji</t>
  </si>
  <si>
    <t>İzmir Katip Çelebi Üniversitesi</t>
  </si>
  <si>
    <t>KAZIM KEREM</t>
  </si>
  <si>
    <t>ARAT</t>
  </si>
  <si>
    <t>Siyaset Bilimi ve Kamu Yönetimi</t>
  </si>
  <si>
    <t>YUSUF CAN</t>
  </si>
  <si>
    <t>KARATEKİN</t>
  </si>
  <si>
    <t>hacettepe Üniversitesi</t>
  </si>
  <si>
    <t>Cenk</t>
  </si>
  <si>
    <t>GÖKTAY</t>
  </si>
  <si>
    <t>Bilgisayar Mühendisliği</t>
  </si>
  <si>
    <t>Ege Üniversitesi</t>
  </si>
  <si>
    <t>CANSU</t>
  </si>
  <si>
    <t>ÖNEN</t>
  </si>
  <si>
    <t>ÇAĞLA CEREN</t>
  </si>
  <si>
    <t>GÜLSEVEN</t>
  </si>
  <si>
    <t>BUSE ÖZLEM</t>
  </si>
  <si>
    <t>NALDÖKEN</t>
  </si>
  <si>
    <t>Dokuz Eylül Üniversitesi</t>
  </si>
  <si>
    <t>HASRET</t>
  </si>
  <si>
    <t>DÖNMEZ (KBÜ)</t>
  </si>
  <si>
    <t>İngiliz Dili ve Edebiyatı</t>
  </si>
  <si>
    <t>OZAN</t>
  </si>
  <si>
    <t>DANABAŞ</t>
  </si>
  <si>
    <t>Erciyes Üniversitesi</t>
  </si>
  <si>
    <t>KUBİLAY</t>
  </si>
  <si>
    <t>PINARBAŞI (KBÜ)</t>
  </si>
  <si>
    <t>VOLKAN</t>
  </si>
  <si>
    <t>YILDIZ</t>
  </si>
  <si>
    <t>ALİ YANKI</t>
  </si>
  <si>
    <t>TEKOL</t>
  </si>
  <si>
    <t>FATMA NİSA</t>
  </si>
  <si>
    <t>HOPCU</t>
  </si>
  <si>
    <t>MUHAMMED ALİ</t>
  </si>
  <si>
    <t>GÜNDEŞ</t>
  </si>
  <si>
    <t>adana bilim ve teknoloji üniversitesi</t>
  </si>
  <si>
    <t>MEHMET</t>
  </si>
  <si>
    <t>KOLSUZ</t>
  </si>
  <si>
    <t>Selçuk Üniversitesi</t>
  </si>
  <si>
    <t>ALİ</t>
  </si>
  <si>
    <t>ŞAHİN (KBÜ)</t>
  </si>
  <si>
    <t>Mekatronik Mühendisliği</t>
  </si>
  <si>
    <t>SABİHA BELKIS</t>
  </si>
  <si>
    <t>TOLU</t>
  </si>
  <si>
    <t>SÜLEYMAN DUHAN</t>
  </si>
  <si>
    <t>CANBAKAN</t>
  </si>
  <si>
    <t>Yıldırım Beyazıt Üniversitesi</t>
  </si>
  <si>
    <t>Ahmet Serdar</t>
  </si>
  <si>
    <t>ALTUN</t>
  </si>
  <si>
    <t>MERVENUR</t>
  </si>
  <si>
    <t>GÜRCÜ (KBÜ)</t>
  </si>
  <si>
    <t>Çocuk Gelişimi</t>
  </si>
  <si>
    <t>Mehmet</t>
  </si>
  <si>
    <t>KANPALTA</t>
  </si>
  <si>
    <t>Gaziantep Üniversitesi</t>
  </si>
  <si>
    <t>HAKAN</t>
  </si>
  <si>
    <t>YURTSEVER (KBÜ)</t>
  </si>
  <si>
    <t>Eskipazar MYO</t>
  </si>
  <si>
    <t>İŞ SAĞLIĞI VE GÜVENLİĞİ (U.E.)</t>
  </si>
  <si>
    <t>Giriş Puan Türü</t>
  </si>
  <si>
    <t>TM1</t>
  </si>
  <si>
    <t>MF4</t>
  </si>
  <si>
    <t>TS2</t>
  </si>
  <si>
    <t>MF3</t>
  </si>
  <si>
    <t>TS1</t>
  </si>
  <si>
    <t>TM2</t>
  </si>
  <si>
    <t>YGS4</t>
  </si>
  <si>
    <t>YGS5</t>
  </si>
  <si>
    <t>YGS2</t>
  </si>
  <si>
    <t>TM3</t>
  </si>
  <si>
    <t>DİĞER</t>
  </si>
  <si>
    <t>DİL1</t>
  </si>
  <si>
    <t>2018-19 Düzeltilen TOPLAM Tutar</t>
  </si>
  <si>
    <t>8 AKTS</t>
  </si>
  <si>
    <t>14 AKTS</t>
  </si>
  <si>
    <t>Öğretim Süresini Aşanlar için güncelleme yapılmış olup,</t>
  </si>
  <si>
    <t>2013 Hazırlık</t>
  </si>
  <si>
    <t>2014 Hazırlık</t>
  </si>
  <si>
    <t>16 AKTS</t>
  </si>
  <si>
    <t>ÇEVİK (KBÜ-Klavuz)</t>
  </si>
  <si>
    <t>1421.88</t>
  </si>
  <si>
    <r>
      <t xml:space="preserve">2015 </t>
    </r>
    <r>
      <rPr>
        <sz val="13"/>
        <color rgb="FFFF0000"/>
        <rFont val="Calibri"/>
        <family val="2"/>
        <scheme val="minor"/>
      </rPr>
      <t>Hazırlık</t>
    </r>
  </si>
  <si>
    <r>
      <t xml:space="preserve">2014 </t>
    </r>
    <r>
      <rPr>
        <sz val="13"/>
        <color rgb="FFFF0000"/>
        <rFont val="Calibri"/>
        <family val="2"/>
        <scheme val="minor"/>
      </rPr>
      <t>Hazırlık</t>
    </r>
  </si>
  <si>
    <r>
      <t>2015</t>
    </r>
    <r>
      <rPr>
        <sz val="13"/>
        <color rgb="FFFF0000"/>
        <rFont val="Calibri"/>
        <family val="2"/>
        <scheme val="minor"/>
      </rPr>
      <t xml:space="preserve"> Hazırlık</t>
    </r>
  </si>
  <si>
    <r>
      <t xml:space="preserve">Güncellenen ücretler </t>
    </r>
    <r>
      <rPr>
        <sz val="13"/>
        <color rgb="FFFF0000"/>
        <rFont val="Calibri"/>
        <family val="2"/>
        <scheme val="minor"/>
      </rPr>
      <t>kırmızı</t>
    </r>
    <r>
      <rPr>
        <sz val="13"/>
        <color theme="1"/>
        <rFont val="Calibri"/>
        <family val="2"/>
        <scheme val="minor"/>
      </rPr>
      <t xml:space="preserve"> ile işaretli olanlardır.</t>
    </r>
  </si>
  <si>
    <r>
      <rPr>
        <sz val="13"/>
        <color rgb="FFFF0000"/>
        <rFont val="Calibri"/>
        <family val="2"/>
        <scheme val="minor"/>
      </rPr>
      <t xml:space="preserve">İrtibat İçin </t>
    </r>
    <r>
      <rPr>
        <sz val="13"/>
        <color theme="1"/>
        <rFont val="Calibri"/>
        <family val="2"/>
        <scheme val="minor"/>
      </rPr>
      <t>: 444 0 478  / 1370   Muhammed Akif YAĞIMLI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</si>
</sst>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 wrapText="1"/>
    </xf>
    <xf numFmtId="1" fontId="1" fillId="5" borderId="1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/>
    </xf>
    <xf numFmtId="9" fontId="1" fillId="5" borderId="1" xfId="0" applyNumberFormat="1" applyFont="1" applyFill="1" applyBorder="1" applyAlignment="1">
      <alignment horizontal="right" vertical="center"/>
    </xf>
    <xf numFmtId="4" fontId="1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9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9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 wrapText="1"/>
    </xf>
    <xf numFmtId="1" fontId="4" fillId="5" borderId="1" xfId="0" applyNumberFormat="1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>
      <alignment horizontal="right" vertical="center" wrapText="1"/>
    </xf>
    <xf numFmtId="9" fontId="4" fillId="5" borderId="1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/>
    </xf>
    <xf numFmtId="4" fontId="3" fillId="5" borderId="2" xfId="0" applyNumberFormat="1" applyFont="1" applyFill="1" applyBorder="1" applyAlignment="1">
      <alignment horizontal="right" vertical="center"/>
    </xf>
    <xf numFmtId="17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5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6"/>
  <sheetViews>
    <sheetView tabSelected="1" topLeftCell="Q1" workbookViewId="0">
      <pane ySplit="1" topLeftCell="A2" activePane="bottomLeft" state="frozen"/>
      <selection activeCell="Q1" sqref="Q1"/>
      <selection pane="bottomLeft" activeCell="U64" sqref="U64"/>
    </sheetView>
  </sheetViews>
  <sheetFormatPr defaultRowHeight="17.25" x14ac:dyDescent="0.3"/>
  <cols>
    <col min="1" max="1" width="4.42578125" style="61" customWidth="1"/>
    <col min="2" max="2" width="23.85546875" style="64" customWidth="1"/>
    <col min="3" max="3" width="21.28515625" style="64" customWidth="1"/>
    <col min="4" max="4" width="18.7109375" style="64" customWidth="1"/>
    <col min="5" max="5" width="21.28515625" style="64" customWidth="1"/>
    <col min="6" max="6" width="18.28515625" style="61" bestFit="1" customWidth="1"/>
    <col min="7" max="7" width="34.7109375" style="61" bestFit="1" customWidth="1"/>
    <col min="8" max="8" width="34.85546875" style="61" bestFit="1" customWidth="1"/>
    <col min="9" max="9" width="15.42578125" style="61" customWidth="1"/>
    <col min="10" max="10" width="42.42578125" style="61" bestFit="1" customWidth="1"/>
    <col min="11" max="11" width="13" style="61" customWidth="1"/>
    <col min="12" max="12" width="13.42578125" style="61" hidden="1" customWidth="1"/>
    <col min="13" max="14" width="22.42578125" style="61" customWidth="1"/>
    <col min="15" max="15" width="31.85546875" style="64" hidden="1" customWidth="1"/>
    <col min="16" max="16" width="17.5703125" style="61" customWidth="1"/>
    <col min="17" max="17" width="26" style="61" customWidth="1"/>
    <col min="18" max="18" width="42.28515625" style="61" customWidth="1"/>
    <col min="19" max="19" width="29" style="64" hidden="1" customWidth="1"/>
    <col min="20" max="20" width="17.5703125" style="64" hidden="1" customWidth="1"/>
    <col min="21" max="21" width="15" style="61" customWidth="1"/>
    <col min="22" max="22" width="13.42578125" style="61" bestFit="1" customWidth="1"/>
    <col min="23" max="23" width="14.42578125" style="61" bestFit="1" customWidth="1"/>
    <col min="24" max="24" width="14.28515625" style="61" bestFit="1" customWidth="1"/>
    <col min="25" max="25" width="13.42578125" style="61" bestFit="1" customWidth="1"/>
    <col min="26" max="26" width="14.140625" style="61" bestFit="1" customWidth="1"/>
    <col min="27" max="27" width="13.42578125" style="61" bestFit="1" customWidth="1"/>
    <col min="28" max="28" width="14" style="61" customWidth="1"/>
    <col min="29" max="29" width="16" style="61" customWidth="1"/>
    <col min="30" max="30" width="14.5703125" style="61" customWidth="1"/>
    <col min="31" max="16384" width="9.140625" style="61"/>
  </cols>
  <sheetData>
    <row r="1" spans="1:30" ht="15" customHeight="1" x14ac:dyDescent="0.3">
      <c r="A1" s="28"/>
      <c r="B1" s="29" t="s">
        <v>0</v>
      </c>
      <c r="C1" s="29" t="s">
        <v>1</v>
      </c>
      <c r="D1" s="29" t="s">
        <v>193</v>
      </c>
      <c r="E1" s="29" t="s">
        <v>2</v>
      </c>
      <c r="F1" s="30" t="s">
        <v>3</v>
      </c>
      <c r="G1" s="31" t="s">
        <v>4</v>
      </c>
      <c r="H1" s="32" t="s">
        <v>5</v>
      </c>
      <c r="I1" s="32" t="s">
        <v>6</v>
      </c>
      <c r="J1" s="32" t="s">
        <v>7</v>
      </c>
      <c r="K1" s="32" t="s">
        <v>8</v>
      </c>
      <c r="L1" s="33" t="s">
        <v>9</v>
      </c>
      <c r="M1" s="34" t="s">
        <v>10</v>
      </c>
      <c r="N1" s="34" t="s">
        <v>11</v>
      </c>
      <c r="O1" s="35" t="s">
        <v>12</v>
      </c>
      <c r="P1" s="29" t="s">
        <v>13</v>
      </c>
      <c r="Q1" s="29" t="s">
        <v>14</v>
      </c>
      <c r="R1" s="29" t="s">
        <v>206</v>
      </c>
      <c r="S1" s="36" t="s">
        <v>15</v>
      </c>
      <c r="T1" s="36" t="s">
        <v>16</v>
      </c>
      <c r="U1" s="59" t="s">
        <v>17</v>
      </c>
      <c r="V1" s="60" t="s">
        <v>18</v>
      </c>
      <c r="W1" s="60" t="s">
        <v>19</v>
      </c>
      <c r="X1" s="60" t="s">
        <v>20</v>
      </c>
      <c r="Y1" s="60" t="s">
        <v>21</v>
      </c>
      <c r="Z1" s="60" t="s">
        <v>22</v>
      </c>
      <c r="AA1" s="60" t="s">
        <v>23</v>
      </c>
      <c r="AB1" s="60" t="s">
        <v>24</v>
      </c>
      <c r="AC1" s="60" t="s">
        <v>25</v>
      </c>
      <c r="AD1" s="60" t="s">
        <v>26</v>
      </c>
    </row>
    <row r="2" spans="1:30" s="62" customFormat="1" ht="15" customHeight="1" x14ac:dyDescent="0.3">
      <c r="A2" s="37">
        <v>1</v>
      </c>
      <c r="B2" s="38" t="s">
        <v>27</v>
      </c>
      <c r="C2" s="38" t="s">
        <v>28</v>
      </c>
      <c r="D2" s="38"/>
      <c r="E2" s="38"/>
      <c r="F2" s="39" t="s">
        <v>29</v>
      </c>
      <c r="G2" s="40" t="s">
        <v>30</v>
      </c>
      <c r="H2" s="38" t="s">
        <v>31</v>
      </c>
      <c r="I2" s="38" t="s">
        <v>32</v>
      </c>
      <c r="J2" s="38" t="s">
        <v>33</v>
      </c>
      <c r="K2" s="41">
        <v>0</v>
      </c>
      <c r="L2" s="42"/>
      <c r="M2" s="42"/>
      <c r="N2" s="42"/>
      <c r="O2" s="43"/>
      <c r="P2" s="42"/>
      <c r="Q2" s="42"/>
      <c r="R2" s="42"/>
      <c r="S2" s="44"/>
      <c r="T2" s="44"/>
    </row>
    <row r="3" spans="1:30" ht="15" customHeight="1" x14ac:dyDescent="0.3">
      <c r="A3" s="45">
        <v>2</v>
      </c>
      <c r="B3" s="46" t="s">
        <v>34</v>
      </c>
      <c r="C3" s="46" t="s">
        <v>35</v>
      </c>
      <c r="D3" s="46"/>
      <c r="E3" s="46"/>
      <c r="F3" s="47" t="s">
        <v>36</v>
      </c>
      <c r="G3" s="48" t="s">
        <v>37</v>
      </c>
      <c r="H3" s="49" t="s">
        <v>38</v>
      </c>
      <c r="I3" s="49" t="s">
        <v>39</v>
      </c>
      <c r="J3" s="49" t="s">
        <v>33</v>
      </c>
      <c r="K3" s="50">
        <v>0.25</v>
      </c>
      <c r="L3" s="51"/>
      <c r="M3" s="51"/>
      <c r="N3" s="51"/>
      <c r="O3" s="52"/>
      <c r="P3" s="51"/>
      <c r="Q3" s="51"/>
      <c r="R3" s="51"/>
      <c r="S3" s="44"/>
      <c r="T3" s="44"/>
    </row>
    <row r="4" spans="1:30" s="63" customFormat="1" ht="15" customHeight="1" x14ac:dyDescent="0.3">
      <c r="A4" s="1">
        <v>3</v>
      </c>
      <c r="B4" s="2" t="s">
        <v>40</v>
      </c>
      <c r="C4" s="2" t="s">
        <v>41</v>
      </c>
      <c r="D4" s="2" t="s">
        <v>194</v>
      </c>
      <c r="E4" s="2">
        <v>2014</v>
      </c>
      <c r="F4" s="3">
        <v>2016010501087</v>
      </c>
      <c r="G4" s="4" t="s">
        <v>42</v>
      </c>
      <c r="H4" s="2" t="s">
        <v>43</v>
      </c>
      <c r="I4" s="5" t="s">
        <v>33</v>
      </c>
      <c r="J4" s="2" t="s">
        <v>44</v>
      </c>
      <c r="K4" s="6">
        <v>0.5</v>
      </c>
      <c r="L4" s="7">
        <v>28507.63</v>
      </c>
      <c r="M4" s="7">
        <v>25965.599999999999</v>
      </c>
      <c r="N4" s="7">
        <f t="shared" ref="N4:N11" si="0">M4*1.0979</f>
        <v>28507.632240000003</v>
      </c>
      <c r="O4" s="8">
        <f>N4/2</f>
        <v>14253.816120000001</v>
      </c>
      <c r="P4" s="7">
        <v>27236.62</v>
      </c>
      <c r="Q4" s="7">
        <f t="shared" ref="Q4:Q35" si="1">L4*1.1215</f>
        <v>31971.307044999998</v>
      </c>
      <c r="R4" s="7">
        <v>31971.31</v>
      </c>
      <c r="S4" s="9">
        <f>Q4/2</f>
        <v>15985.653522499999</v>
      </c>
      <c r="T4" s="9">
        <f t="shared" ref="T4:T35" si="2">S4/9</f>
        <v>1776.183724722222</v>
      </c>
      <c r="U4" s="63">
        <v>3552.37</v>
      </c>
      <c r="V4" s="63">
        <v>3552.37</v>
      </c>
      <c r="W4" s="63">
        <v>3552.37</v>
      </c>
      <c r="X4" s="63">
        <v>3552.37</v>
      </c>
      <c r="Y4" s="63">
        <v>3552.37</v>
      </c>
      <c r="Z4" s="63">
        <v>3552.37</v>
      </c>
      <c r="AA4" s="63">
        <v>3552.37</v>
      </c>
      <c r="AB4" s="63">
        <v>3552.37</v>
      </c>
      <c r="AC4" s="63">
        <v>3552.35</v>
      </c>
      <c r="AD4" s="63">
        <f>U4+V4+W4+X4+Y4+Z4+AA4+AB4+AC4</f>
        <v>31971.309999999994</v>
      </c>
    </row>
    <row r="5" spans="1:30" ht="15" customHeight="1" x14ac:dyDescent="0.3">
      <c r="A5" s="45">
        <v>4</v>
      </c>
      <c r="B5" s="46" t="s">
        <v>45</v>
      </c>
      <c r="C5" s="46" t="s">
        <v>46</v>
      </c>
      <c r="D5" s="46" t="s">
        <v>195</v>
      </c>
      <c r="E5" s="46" t="s">
        <v>215</v>
      </c>
      <c r="F5" s="47">
        <v>2016010215065</v>
      </c>
      <c r="G5" s="48" t="s">
        <v>37</v>
      </c>
      <c r="H5" s="49" t="s">
        <v>47</v>
      </c>
      <c r="I5" s="53" t="s">
        <v>33</v>
      </c>
      <c r="J5" s="49" t="s">
        <v>44</v>
      </c>
      <c r="K5" s="50">
        <v>0.5</v>
      </c>
      <c r="L5" s="51">
        <v>28122.93</v>
      </c>
      <c r="M5" s="51">
        <v>25615.200000000001</v>
      </c>
      <c r="N5" s="51">
        <f t="shared" si="0"/>
        <v>28122.928080000002</v>
      </c>
      <c r="O5" s="52">
        <f>N5/2</f>
        <v>14061.464040000001</v>
      </c>
      <c r="P5" s="51">
        <v>0</v>
      </c>
      <c r="Q5" s="51">
        <f t="shared" si="1"/>
        <v>31539.865995</v>
      </c>
      <c r="R5" s="51">
        <v>15769.93</v>
      </c>
      <c r="S5" s="54">
        <f>Q5/2</f>
        <v>15769.9329975</v>
      </c>
      <c r="T5" s="54">
        <f t="shared" si="2"/>
        <v>1752.2147775000001</v>
      </c>
      <c r="U5" s="61">
        <v>1752.21</v>
      </c>
      <c r="V5" s="61">
        <v>1752.21</v>
      </c>
      <c r="W5" s="61">
        <v>1752.21</v>
      </c>
      <c r="X5" s="61">
        <v>1752.21</v>
      </c>
      <c r="Y5" s="61">
        <v>1752.21</v>
      </c>
      <c r="Z5" s="61">
        <v>1752.21</v>
      </c>
      <c r="AA5" s="61">
        <v>1752.21</v>
      </c>
      <c r="AB5" s="61">
        <v>1752.21</v>
      </c>
      <c r="AC5" s="61">
        <v>1752.25</v>
      </c>
      <c r="AD5" s="64">
        <f t="shared" ref="AD5:AD61" si="3">U5+V5+W5+X5+Y5+Z5+AA5+AB5+AC5</f>
        <v>15769.929999999997</v>
      </c>
    </row>
    <row r="6" spans="1:30" s="63" customFormat="1" ht="15" customHeight="1" x14ac:dyDescent="0.3">
      <c r="A6" s="1">
        <v>5</v>
      </c>
      <c r="B6" s="2" t="s">
        <v>45</v>
      </c>
      <c r="C6" s="2" t="s">
        <v>48</v>
      </c>
      <c r="D6" s="2" t="s">
        <v>195</v>
      </c>
      <c r="E6" s="2">
        <v>2013</v>
      </c>
      <c r="F6" s="3">
        <v>2016010215064</v>
      </c>
      <c r="G6" s="4" t="s">
        <v>37</v>
      </c>
      <c r="H6" s="2" t="s">
        <v>47</v>
      </c>
      <c r="I6" s="5" t="s">
        <v>33</v>
      </c>
      <c r="J6" s="2" t="s">
        <v>44</v>
      </c>
      <c r="K6" s="6">
        <v>0.5</v>
      </c>
      <c r="L6" s="7">
        <v>24547.24</v>
      </c>
      <c r="M6" s="7">
        <v>22358.36</v>
      </c>
      <c r="N6" s="7">
        <f t="shared" si="0"/>
        <v>24547.243444000003</v>
      </c>
      <c r="O6" s="8">
        <f>N6/2</f>
        <v>12273.621722000002</v>
      </c>
      <c r="P6" s="7">
        <v>10909.8</v>
      </c>
      <c r="Q6" s="7">
        <f t="shared" si="1"/>
        <v>27529.729660000001</v>
      </c>
      <c r="R6" s="7">
        <v>27529.73</v>
      </c>
      <c r="S6" s="9">
        <f>Q6/2</f>
        <v>13764.86483</v>
      </c>
      <c r="T6" s="9">
        <f t="shared" si="2"/>
        <v>1529.4294255555556</v>
      </c>
      <c r="U6" s="63">
        <v>3058.85</v>
      </c>
      <c r="V6" s="63">
        <v>3058.85</v>
      </c>
      <c r="W6" s="63">
        <v>3058.85</v>
      </c>
      <c r="X6" s="63">
        <v>3058.85</v>
      </c>
      <c r="Y6" s="63">
        <v>3058.85</v>
      </c>
      <c r="Z6" s="63">
        <v>3058.85</v>
      </c>
      <c r="AA6" s="63">
        <v>3058.85</v>
      </c>
      <c r="AB6" s="63">
        <v>3058.85</v>
      </c>
      <c r="AC6" s="63">
        <v>3058.93</v>
      </c>
      <c r="AD6" s="63">
        <f t="shared" si="3"/>
        <v>27529.729999999996</v>
      </c>
    </row>
    <row r="7" spans="1:30" ht="15" customHeight="1" x14ac:dyDescent="0.3">
      <c r="A7" s="45">
        <v>6</v>
      </c>
      <c r="B7" s="46" t="s">
        <v>49</v>
      </c>
      <c r="C7" s="46" t="s">
        <v>50</v>
      </c>
      <c r="D7" s="46" t="s">
        <v>195</v>
      </c>
      <c r="E7" s="46" t="s">
        <v>215</v>
      </c>
      <c r="F7" s="47">
        <v>2016010219064</v>
      </c>
      <c r="G7" s="48" t="s">
        <v>37</v>
      </c>
      <c r="H7" s="49" t="s">
        <v>51</v>
      </c>
      <c r="I7" s="53" t="s">
        <v>33</v>
      </c>
      <c r="J7" s="49" t="s">
        <v>52</v>
      </c>
      <c r="K7" s="50">
        <v>0.75</v>
      </c>
      <c r="L7" s="51">
        <v>28122.93</v>
      </c>
      <c r="M7" s="51">
        <v>25615.200000000001</v>
      </c>
      <c r="N7" s="51">
        <f t="shared" si="0"/>
        <v>28122.928080000002</v>
      </c>
      <c r="O7" s="52">
        <f>(N7/100)*25</f>
        <v>7030.7320200000004</v>
      </c>
      <c r="P7" s="51">
        <v>0</v>
      </c>
      <c r="Q7" s="51">
        <f t="shared" si="1"/>
        <v>31539.865995</v>
      </c>
      <c r="R7" s="51">
        <v>7884.97</v>
      </c>
      <c r="S7" s="54">
        <f>Q7*0.25</f>
        <v>7884.96649875</v>
      </c>
      <c r="T7" s="54">
        <f t="shared" si="2"/>
        <v>876.10738875000004</v>
      </c>
      <c r="U7" s="61">
        <v>876.11</v>
      </c>
      <c r="V7" s="61">
        <v>876.11</v>
      </c>
      <c r="W7" s="61">
        <v>876.11</v>
      </c>
      <c r="X7" s="61">
        <v>876.11</v>
      </c>
      <c r="Y7" s="61">
        <v>876.11</v>
      </c>
      <c r="Z7" s="61">
        <v>876.11</v>
      </c>
      <c r="AA7" s="61">
        <v>876.11</v>
      </c>
      <c r="AB7" s="61">
        <v>876.11</v>
      </c>
      <c r="AC7" s="61">
        <v>876.09</v>
      </c>
      <c r="AD7" s="64">
        <f t="shared" si="3"/>
        <v>7884.9699999999993</v>
      </c>
    </row>
    <row r="8" spans="1:30" s="62" customFormat="1" ht="15" customHeight="1" x14ac:dyDescent="0.3">
      <c r="A8" s="37">
        <v>7</v>
      </c>
      <c r="B8" s="38" t="s">
        <v>53</v>
      </c>
      <c r="C8" s="38" t="s">
        <v>54</v>
      </c>
      <c r="D8" s="38" t="s">
        <v>195</v>
      </c>
      <c r="E8" s="38" t="s">
        <v>215</v>
      </c>
      <c r="F8" s="39">
        <v>2016010208069</v>
      </c>
      <c r="G8" s="40" t="s">
        <v>37</v>
      </c>
      <c r="H8" s="38" t="s">
        <v>55</v>
      </c>
      <c r="I8" s="55" t="s">
        <v>33</v>
      </c>
      <c r="J8" s="38" t="s">
        <v>52</v>
      </c>
      <c r="K8" s="41">
        <v>0.5</v>
      </c>
      <c r="L8" s="42">
        <v>28122.93</v>
      </c>
      <c r="M8" s="42">
        <v>25615.200000000001</v>
      </c>
      <c r="N8" s="42">
        <f t="shared" si="0"/>
        <v>28122.928080000002</v>
      </c>
      <c r="O8" s="43">
        <f>N8/2</f>
        <v>14061.464040000001</v>
      </c>
      <c r="P8" s="42">
        <v>0</v>
      </c>
      <c r="Q8" s="42">
        <f t="shared" si="1"/>
        <v>31539.865995</v>
      </c>
      <c r="R8" s="42">
        <v>15769.93</v>
      </c>
      <c r="S8" s="54">
        <f>Q8/2</f>
        <v>15769.9329975</v>
      </c>
      <c r="T8" s="54">
        <f t="shared" si="2"/>
        <v>1752.2147775000001</v>
      </c>
      <c r="U8" s="62">
        <v>1752.21</v>
      </c>
      <c r="V8" s="62">
        <v>1752.21</v>
      </c>
      <c r="W8" s="62">
        <v>1752.21</v>
      </c>
      <c r="X8" s="62">
        <v>1752.21</v>
      </c>
      <c r="Y8" s="62">
        <v>1752.21</v>
      </c>
      <c r="Z8" s="62">
        <v>1752.21</v>
      </c>
      <c r="AA8" s="62">
        <v>1752.21</v>
      </c>
      <c r="AB8" s="62">
        <v>1752.21</v>
      </c>
      <c r="AC8" s="62">
        <v>1752.25</v>
      </c>
      <c r="AD8" s="62">
        <f t="shared" si="3"/>
        <v>15769.929999999997</v>
      </c>
    </row>
    <row r="9" spans="1:30" s="66" customFormat="1" ht="15" customHeight="1" x14ac:dyDescent="0.3">
      <c r="A9" s="10">
        <v>8</v>
      </c>
      <c r="B9" s="11" t="s">
        <v>56</v>
      </c>
      <c r="C9" s="11" t="s">
        <v>57</v>
      </c>
      <c r="D9" s="11" t="s">
        <v>195</v>
      </c>
      <c r="E9" s="11" t="s">
        <v>211</v>
      </c>
      <c r="F9" s="12">
        <v>2016010228065</v>
      </c>
      <c r="G9" s="13" t="s">
        <v>37</v>
      </c>
      <c r="H9" s="14" t="s">
        <v>38</v>
      </c>
      <c r="I9" s="15" t="s">
        <v>33</v>
      </c>
      <c r="J9" s="14" t="s">
        <v>44</v>
      </c>
      <c r="K9" s="16">
        <v>0.5</v>
      </c>
      <c r="L9" s="17">
        <v>28122.93</v>
      </c>
      <c r="M9" s="17">
        <v>25615.200000000001</v>
      </c>
      <c r="N9" s="17">
        <f t="shared" si="0"/>
        <v>28122.928080000002</v>
      </c>
      <c r="O9" s="18">
        <f>N9/2</f>
        <v>14061.464040000001</v>
      </c>
      <c r="P9" s="17">
        <v>10936.7</v>
      </c>
      <c r="Q9" s="17">
        <f t="shared" si="1"/>
        <v>31539.865995</v>
      </c>
      <c r="R9" s="17">
        <v>15769.93</v>
      </c>
      <c r="S9" s="9">
        <f>Q9/2</f>
        <v>15769.9329975</v>
      </c>
      <c r="T9" s="9">
        <f t="shared" si="2"/>
        <v>1752.2147775000001</v>
      </c>
      <c r="U9" s="65">
        <v>1752.21</v>
      </c>
      <c r="V9" s="65">
        <v>1752.21</v>
      </c>
      <c r="W9" s="65">
        <v>1752.21</v>
      </c>
      <c r="X9" s="65">
        <v>1752.21</v>
      </c>
      <c r="Y9" s="65">
        <v>1752.21</v>
      </c>
      <c r="Z9" s="65">
        <v>1752.21</v>
      </c>
      <c r="AA9" s="65">
        <v>1752.21</v>
      </c>
      <c r="AB9" s="65">
        <v>1752.21</v>
      </c>
      <c r="AC9" s="65">
        <v>1752.25</v>
      </c>
      <c r="AD9" s="65">
        <f t="shared" si="3"/>
        <v>15769.929999999997</v>
      </c>
    </row>
    <row r="10" spans="1:30" s="63" customFormat="1" ht="15" customHeight="1" x14ac:dyDescent="0.3">
      <c r="A10" s="1">
        <v>9</v>
      </c>
      <c r="B10" s="2" t="s">
        <v>59</v>
      </c>
      <c r="C10" s="2" t="s">
        <v>60</v>
      </c>
      <c r="D10" s="2" t="s">
        <v>195</v>
      </c>
      <c r="E10" s="2" t="s">
        <v>211</v>
      </c>
      <c r="F10" s="3">
        <v>2016010212065</v>
      </c>
      <c r="G10" s="4" t="s">
        <v>37</v>
      </c>
      <c r="H10" s="2" t="s">
        <v>58</v>
      </c>
      <c r="I10" s="5" t="s">
        <v>33</v>
      </c>
      <c r="J10" s="2" t="s">
        <v>52</v>
      </c>
      <c r="K10" s="6">
        <v>0.5</v>
      </c>
      <c r="L10" s="7">
        <v>28507.63</v>
      </c>
      <c r="M10" s="7">
        <v>25965.599999999999</v>
      </c>
      <c r="N10" s="7">
        <f t="shared" si="0"/>
        <v>28507.632240000003</v>
      </c>
      <c r="O10" s="8">
        <f>N10/2</f>
        <v>14253.816120000001</v>
      </c>
      <c r="P10" s="7">
        <v>1582.3</v>
      </c>
      <c r="Q10" s="7">
        <f t="shared" si="1"/>
        <v>31971.307044999998</v>
      </c>
      <c r="R10" s="7">
        <v>15985.65</v>
      </c>
      <c r="S10" s="8">
        <f>Q10/2</f>
        <v>15985.653522499999</v>
      </c>
      <c r="T10" s="8">
        <f t="shared" si="2"/>
        <v>1776.183724722222</v>
      </c>
      <c r="U10" s="63">
        <v>1776.18</v>
      </c>
      <c r="V10" s="63">
        <v>1776.18</v>
      </c>
      <c r="W10" s="63">
        <v>1776.18</v>
      </c>
      <c r="X10" s="63">
        <v>1776.18</v>
      </c>
      <c r="Y10" s="63">
        <v>1776.18</v>
      </c>
      <c r="Z10" s="63">
        <v>1776.18</v>
      </c>
      <c r="AA10" s="63">
        <v>1776.18</v>
      </c>
      <c r="AB10" s="63">
        <v>1776.18</v>
      </c>
      <c r="AC10" s="63">
        <v>1776.21</v>
      </c>
      <c r="AD10" s="63">
        <f t="shared" si="3"/>
        <v>15985.650000000001</v>
      </c>
    </row>
    <row r="11" spans="1:30" s="67" customFormat="1" ht="15" customHeight="1" x14ac:dyDescent="0.3">
      <c r="A11" s="10">
        <v>10</v>
      </c>
      <c r="B11" s="14" t="s">
        <v>61</v>
      </c>
      <c r="C11" s="14" t="s">
        <v>62</v>
      </c>
      <c r="D11" s="14" t="s">
        <v>195</v>
      </c>
      <c r="E11" s="14">
        <v>2014</v>
      </c>
      <c r="F11" s="12">
        <v>2016010301074</v>
      </c>
      <c r="G11" s="13" t="s">
        <v>63</v>
      </c>
      <c r="H11" s="14" t="s">
        <v>64</v>
      </c>
      <c r="I11" s="15" t="s">
        <v>33</v>
      </c>
      <c r="J11" s="14" t="s">
        <v>44</v>
      </c>
      <c r="K11" s="16">
        <v>0.5</v>
      </c>
      <c r="L11" s="17">
        <v>28507.63</v>
      </c>
      <c r="M11" s="17">
        <v>25965.599999999999</v>
      </c>
      <c r="N11" s="17">
        <f t="shared" si="0"/>
        <v>28507.632240000003</v>
      </c>
      <c r="O11" s="19">
        <f>N11/2</f>
        <v>14253.816120000001</v>
      </c>
      <c r="P11" s="17">
        <v>0</v>
      </c>
      <c r="Q11" s="17">
        <f t="shared" si="1"/>
        <v>31971.307044999998</v>
      </c>
      <c r="R11" s="17">
        <v>31971.31</v>
      </c>
      <c r="S11" s="19">
        <f>Q11/2</f>
        <v>15985.653522499999</v>
      </c>
      <c r="T11" s="19">
        <f t="shared" si="2"/>
        <v>1776.183724722222</v>
      </c>
      <c r="U11" s="67">
        <v>3552.37</v>
      </c>
      <c r="V11" s="67">
        <v>3552.37</v>
      </c>
      <c r="W11" s="67">
        <v>3552.37</v>
      </c>
      <c r="X11" s="67">
        <v>3552.37</v>
      </c>
      <c r="Y11" s="67">
        <v>3552.37</v>
      </c>
      <c r="Z11" s="67">
        <v>3552.37</v>
      </c>
      <c r="AA11" s="67">
        <v>3552.37</v>
      </c>
      <c r="AB11" s="67">
        <v>3552.37</v>
      </c>
      <c r="AC11" s="67">
        <v>3552.35</v>
      </c>
      <c r="AD11" s="67">
        <f t="shared" si="3"/>
        <v>31971.309999999994</v>
      </c>
    </row>
    <row r="12" spans="1:30" s="62" customFormat="1" ht="15" customHeight="1" x14ac:dyDescent="0.3">
      <c r="A12" s="37">
        <v>11</v>
      </c>
      <c r="B12" s="38" t="s">
        <v>65</v>
      </c>
      <c r="C12" s="38" t="s">
        <v>66</v>
      </c>
      <c r="D12" s="38" t="s">
        <v>196</v>
      </c>
      <c r="E12" s="38">
        <v>2015</v>
      </c>
      <c r="F12" s="39">
        <v>2016010106075</v>
      </c>
      <c r="G12" s="40" t="s">
        <v>67</v>
      </c>
      <c r="H12" s="38" t="s">
        <v>68</v>
      </c>
      <c r="I12" s="55" t="s">
        <v>33</v>
      </c>
      <c r="J12" s="38" t="s">
        <v>69</v>
      </c>
      <c r="K12" s="41">
        <v>0.5</v>
      </c>
      <c r="L12" s="42">
        <v>21950</v>
      </c>
      <c r="M12" s="42">
        <v>21950</v>
      </c>
      <c r="N12" s="42">
        <f>M12</f>
        <v>21950</v>
      </c>
      <c r="O12" s="43">
        <f>N12/2</f>
        <v>10975</v>
      </c>
      <c r="P12" s="7">
        <v>9755</v>
      </c>
      <c r="Q12" s="42">
        <v>21950</v>
      </c>
      <c r="R12" s="42">
        <v>10975</v>
      </c>
      <c r="S12" s="43">
        <f>Q12/2</f>
        <v>10975</v>
      </c>
      <c r="T12" s="43">
        <f t="shared" si="2"/>
        <v>1219.4444444444443</v>
      </c>
      <c r="U12" s="62">
        <v>1219.44</v>
      </c>
      <c r="V12" s="62">
        <v>1219.44</v>
      </c>
      <c r="W12" s="62">
        <v>1219.44</v>
      </c>
      <c r="X12" s="62">
        <v>1219.44</v>
      </c>
      <c r="Y12" s="62">
        <v>1219.44</v>
      </c>
      <c r="Z12" s="62">
        <v>1219.44</v>
      </c>
      <c r="AA12" s="62">
        <v>1219.44</v>
      </c>
      <c r="AB12" s="62">
        <v>1219.44</v>
      </c>
      <c r="AC12" s="62">
        <v>1219.48</v>
      </c>
      <c r="AD12" s="62">
        <f t="shared" si="3"/>
        <v>10975.000000000002</v>
      </c>
    </row>
    <row r="13" spans="1:30" s="67" customFormat="1" ht="15" customHeight="1" x14ac:dyDescent="0.3">
      <c r="A13" s="10">
        <v>12</v>
      </c>
      <c r="B13" s="14" t="s">
        <v>70</v>
      </c>
      <c r="C13" s="14" t="s">
        <v>71</v>
      </c>
      <c r="D13" s="14" t="s">
        <v>195</v>
      </c>
      <c r="E13" s="14">
        <v>2014</v>
      </c>
      <c r="F13" s="12">
        <v>2016010228064</v>
      </c>
      <c r="G13" s="13" t="s">
        <v>37</v>
      </c>
      <c r="H13" s="14" t="s">
        <v>38</v>
      </c>
      <c r="I13" s="15" t="s">
        <v>33</v>
      </c>
      <c r="J13" s="14" t="s">
        <v>69</v>
      </c>
      <c r="K13" s="16">
        <v>1</v>
      </c>
      <c r="L13" s="17">
        <v>0</v>
      </c>
      <c r="M13" s="17">
        <v>0</v>
      </c>
      <c r="N13" s="17">
        <f>M13*1.0979</f>
        <v>0</v>
      </c>
      <c r="O13" s="19">
        <v>0</v>
      </c>
      <c r="P13" s="17">
        <v>0</v>
      </c>
      <c r="Q13" s="17">
        <f t="shared" si="1"/>
        <v>0</v>
      </c>
      <c r="R13" s="17">
        <v>0</v>
      </c>
      <c r="S13" s="19">
        <v>0</v>
      </c>
      <c r="T13" s="19">
        <f t="shared" si="2"/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f t="shared" si="3"/>
        <v>0</v>
      </c>
    </row>
    <row r="14" spans="1:30" s="62" customFormat="1" ht="15" customHeight="1" x14ac:dyDescent="0.3">
      <c r="A14" s="37">
        <v>13</v>
      </c>
      <c r="B14" s="38" t="s">
        <v>72</v>
      </c>
      <c r="C14" s="38" t="s">
        <v>73</v>
      </c>
      <c r="D14" s="38" t="s">
        <v>195</v>
      </c>
      <c r="E14" s="38">
        <v>2015</v>
      </c>
      <c r="F14" s="39">
        <v>2016010228070</v>
      </c>
      <c r="G14" s="40" t="s">
        <v>37</v>
      </c>
      <c r="H14" s="38" t="s">
        <v>38</v>
      </c>
      <c r="I14" s="55" t="s">
        <v>33</v>
      </c>
      <c r="J14" s="38" t="s">
        <v>69</v>
      </c>
      <c r="K14" s="41">
        <v>0.5</v>
      </c>
      <c r="L14" s="42">
        <v>22950</v>
      </c>
      <c r="M14" s="42">
        <v>22950</v>
      </c>
      <c r="N14" s="42">
        <f>M14</f>
        <v>22950</v>
      </c>
      <c r="O14" s="43">
        <f>N14/2</f>
        <v>11475</v>
      </c>
      <c r="P14" s="42">
        <v>0</v>
      </c>
      <c r="Q14" s="42">
        <v>22950</v>
      </c>
      <c r="R14" s="42">
        <v>11475</v>
      </c>
      <c r="S14" s="43">
        <f>Q14/2</f>
        <v>11475</v>
      </c>
      <c r="T14" s="43">
        <f t="shared" si="2"/>
        <v>1275</v>
      </c>
      <c r="U14" s="62">
        <v>1275</v>
      </c>
      <c r="V14" s="62">
        <v>1275</v>
      </c>
      <c r="W14" s="62">
        <v>1275</v>
      </c>
      <c r="X14" s="62">
        <v>1275</v>
      </c>
      <c r="Y14" s="62">
        <v>1275</v>
      </c>
      <c r="Z14" s="62">
        <v>1275</v>
      </c>
      <c r="AA14" s="62">
        <v>1275</v>
      </c>
      <c r="AB14" s="62">
        <v>1275</v>
      </c>
      <c r="AC14" s="62">
        <v>1275</v>
      </c>
      <c r="AD14" s="62">
        <f t="shared" ref="AD14" si="4">U14+V14+W14+X14+Y14+Z14+AA14+AB14+AC14</f>
        <v>11475</v>
      </c>
    </row>
    <row r="15" spans="1:30" s="68" customFormat="1" ht="15" customHeight="1" x14ac:dyDescent="0.3">
      <c r="A15" s="45">
        <v>14</v>
      </c>
      <c r="B15" s="49" t="s">
        <v>74</v>
      </c>
      <c r="C15" s="49" t="s">
        <v>75</v>
      </c>
      <c r="D15" s="49" t="s">
        <v>197</v>
      </c>
      <c r="E15" s="49">
        <v>2015</v>
      </c>
      <c r="F15" s="47">
        <v>2016010301075</v>
      </c>
      <c r="G15" s="48" t="s">
        <v>63</v>
      </c>
      <c r="H15" s="49" t="s">
        <v>64</v>
      </c>
      <c r="I15" s="53" t="s">
        <v>33</v>
      </c>
      <c r="J15" s="49" t="s">
        <v>69</v>
      </c>
      <c r="K15" s="50">
        <v>0.75</v>
      </c>
      <c r="L15" s="51">
        <v>25196.81</v>
      </c>
      <c r="M15" s="51">
        <v>22950</v>
      </c>
      <c r="N15" s="51">
        <f t="shared" ref="N15:N61" si="5">M15*1.0979</f>
        <v>25196.805000000004</v>
      </c>
      <c r="O15" s="34">
        <f>(N15/100)*25</f>
        <v>6299.201250000001</v>
      </c>
      <c r="P15" s="17">
        <v>449.2</v>
      </c>
      <c r="Q15" s="51">
        <f t="shared" si="1"/>
        <v>28258.222415</v>
      </c>
      <c r="R15" s="51">
        <v>7064.56</v>
      </c>
      <c r="S15" s="34">
        <f>Q15*0.25</f>
        <v>7064.55560375</v>
      </c>
      <c r="T15" s="34">
        <f t="shared" si="2"/>
        <v>784.95062263888894</v>
      </c>
      <c r="U15" s="68">
        <v>784.95</v>
      </c>
      <c r="V15" s="68">
        <v>784.95</v>
      </c>
      <c r="W15" s="68">
        <v>784.95</v>
      </c>
      <c r="X15" s="68">
        <v>784.95</v>
      </c>
      <c r="Y15" s="68">
        <v>784.95</v>
      </c>
      <c r="Z15" s="68">
        <v>784.95</v>
      </c>
      <c r="AA15" s="68">
        <v>784.95</v>
      </c>
      <c r="AB15" s="68">
        <v>784.95</v>
      </c>
      <c r="AC15" s="68">
        <v>784.96</v>
      </c>
      <c r="AD15" s="68">
        <f t="shared" si="3"/>
        <v>7064.5599999999995</v>
      </c>
    </row>
    <row r="16" spans="1:30" s="63" customFormat="1" ht="15" customHeight="1" x14ac:dyDescent="0.3">
      <c r="A16" s="1">
        <v>15</v>
      </c>
      <c r="B16" s="2" t="s">
        <v>76</v>
      </c>
      <c r="C16" s="2" t="s">
        <v>77</v>
      </c>
      <c r="D16" s="2" t="s">
        <v>198</v>
      </c>
      <c r="E16" s="2">
        <v>2014</v>
      </c>
      <c r="F16" s="3">
        <v>2016010117103</v>
      </c>
      <c r="G16" s="4" t="s">
        <v>67</v>
      </c>
      <c r="H16" s="2" t="s">
        <v>78</v>
      </c>
      <c r="I16" s="5" t="s">
        <v>33</v>
      </c>
      <c r="J16" s="2" t="s">
        <v>79</v>
      </c>
      <c r="K16" s="6">
        <v>0.5</v>
      </c>
      <c r="L16" s="7">
        <v>30289.360000000001</v>
      </c>
      <c r="M16" s="7">
        <v>27588.45</v>
      </c>
      <c r="N16" s="7">
        <f t="shared" si="5"/>
        <v>30289.359255000003</v>
      </c>
      <c r="O16" s="8">
        <f t="shared" ref="O16:O36" si="6">N16/2</f>
        <v>15144.679627500002</v>
      </c>
      <c r="P16" s="7">
        <v>11144.68</v>
      </c>
      <c r="Q16" s="7">
        <f t="shared" si="1"/>
        <v>33969.517240000001</v>
      </c>
      <c r="R16" s="7">
        <v>33969.519999999997</v>
      </c>
      <c r="S16" s="8">
        <f t="shared" ref="S16:S36" si="7">Q16/2</f>
        <v>16984.758620000001</v>
      </c>
      <c r="T16" s="8">
        <f t="shared" si="2"/>
        <v>1887.1954022222224</v>
      </c>
      <c r="U16" s="63">
        <v>3774.39</v>
      </c>
      <c r="V16" s="63">
        <v>3774.39</v>
      </c>
      <c r="W16" s="63">
        <v>3774.39</v>
      </c>
      <c r="X16" s="63">
        <v>3774.39</v>
      </c>
      <c r="Y16" s="63">
        <v>3774.39</v>
      </c>
      <c r="Z16" s="63">
        <v>3774.39</v>
      </c>
      <c r="AA16" s="63">
        <v>3774.39</v>
      </c>
      <c r="AB16" s="63">
        <v>3774.39</v>
      </c>
      <c r="AC16" s="63">
        <v>3774.4</v>
      </c>
      <c r="AD16" s="63">
        <f t="shared" si="3"/>
        <v>33969.519999999997</v>
      </c>
    </row>
    <row r="17" spans="1:31" s="68" customFormat="1" ht="15" customHeight="1" x14ac:dyDescent="0.3">
      <c r="A17" s="45">
        <v>16</v>
      </c>
      <c r="B17" s="49" t="s">
        <v>80</v>
      </c>
      <c r="C17" s="49" t="s">
        <v>81</v>
      </c>
      <c r="D17" s="49" t="s">
        <v>198</v>
      </c>
      <c r="E17" s="49" t="s">
        <v>216</v>
      </c>
      <c r="F17" s="47">
        <v>2016010117097</v>
      </c>
      <c r="G17" s="48" t="s">
        <v>67</v>
      </c>
      <c r="H17" s="49" t="s">
        <v>78</v>
      </c>
      <c r="I17" s="53" t="s">
        <v>33</v>
      </c>
      <c r="J17" s="49" t="s">
        <v>82</v>
      </c>
      <c r="K17" s="50">
        <v>0.5</v>
      </c>
      <c r="L17" s="51">
        <v>29880.61</v>
      </c>
      <c r="M17" s="51">
        <v>27216.15</v>
      </c>
      <c r="N17" s="51">
        <f t="shared" si="5"/>
        <v>29880.611085000004</v>
      </c>
      <c r="O17" s="34">
        <f t="shared" si="6"/>
        <v>14940.305542500002</v>
      </c>
      <c r="P17" s="17">
        <v>11600.31</v>
      </c>
      <c r="Q17" s="51">
        <f t="shared" si="1"/>
        <v>33511.104115000002</v>
      </c>
      <c r="R17" s="51">
        <v>16755.55</v>
      </c>
      <c r="S17" s="34">
        <f t="shared" si="7"/>
        <v>16755.552057500001</v>
      </c>
      <c r="T17" s="34">
        <f t="shared" si="2"/>
        <v>1861.7280063888891</v>
      </c>
      <c r="U17" s="68">
        <v>1861.73</v>
      </c>
      <c r="V17" s="68">
        <v>1861.73</v>
      </c>
      <c r="W17" s="68">
        <v>1861.73</v>
      </c>
      <c r="X17" s="68">
        <v>1861.73</v>
      </c>
      <c r="Y17" s="68">
        <v>1861.73</v>
      </c>
      <c r="Z17" s="68">
        <v>1861.73</v>
      </c>
      <c r="AA17" s="68">
        <v>1861.73</v>
      </c>
      <c r="AB17" s="68">
        <v>1861.73</v>
      </c>
      <c r="AC17" s="68">
        <v>1861.71</v>
      </c>
      <c r="AD17" s="68">
        <f t="shared" si="3"/>
        <v>16755.55</v>
      </c>
    </row>
    <row r="18" spans="1:31" s="63" customFormat="1" ht="15" customHeight="1" x14ac:dyDescent="0.3">
      <c r="A18" s="1">
        <v>17</v>
      </c>
      <c r="B18" s="2" t="s">
        <v>83</v>
      </c>
      <c r="C18" s="2" t="s">
        <v>84</v>
      </c>
      <c r="D18" s="2" t="s">
        <v>198</v>
      </c>
      <c r="E18" s="2">
        <v>2014</v>
      </c>
      <c r="F18" s="3">
        <v>2016010117081</v>
      </c>
      <c r="G18" s="4" t="s">
        <v>67</v>
      </c>
      <c r="H18" s="2" t="s">
        <v>78</v>
      </c>
      <c r="I18" s="5" t="s">
        <v>33</v>
      </c>
      <c r="J18" s="2" t="s">
        <v>85</v>
      </c>
      <c r="K18" s="6">
        <v>0.5</v>
      </c>
      <c r="L18" s="7">
        <v>30289.360000000001</v>
      </c>
      <c r="M18" s="7">
        <v>27588.45</v>
      </c>
      <c r="N18" s="7">
        <f t="shared" si="5"/>
        <v>30289.359255000003</v>
      </c>
      <c r="O18" s="8">
        <f t="shared" si="6"/>
        <v>15144.679627500002</v>
      </c>
      <c r="P18" s="7">
        <v>0</v>
      </c>
      <c r="Q18" s="7">
        <f t="shared" si="1"/>
        <v>33969.517240000001</v>
      </c>
      <c r="R18" s="7">
        <v>33969.519999999997</v>
      </c>
      <c r="S18" s="8">
        <f t="shared" si="7"/>
        <v>16984.758620000001</v>
      </c>
      <c r="T18" s="8">
        <f t="shared" si="2"/>
        <v>1887.1954022222224</v>
      </c>
      <c r="U18" s="63">
        <v>3774.39</v>
      </c>
      <c r="V18" s="63">
        <v>3774.39</v>
      </c>
      <c r="W18" s="63">
        <v>3774.39</v>
      </c>
      <c r="X18" s="63">
        <v>3774.39</v>
      </c>
      <c r="Y18" s="63">
        <v>3774.39</v>
      </c>
      <c r="Z18" s="63">
        <v>3774.39</v>
      </c>
      <c r="AA18" s="63">
        <v>3774.39</v>
      </c>
      <c r="AB18" s="63">
        <v>3774.39</v>
      </c>
      <c r="AC18" s="63">
        <v>3774.4</v>
      </c>
      <c r="AD18" s="63">
        <f t="shared" si="3"/>
        <v>33969.519999999997</v>
      </c>
    </row>
    <row r="19" spans="1:31" s="67" customFormat="1" ht="15" customHeight="1" x14ac:dyDescent="0.3">
      <c r="A19" s="10">
        <v>18</v>
      </c>
      <c r="B19" s="14" t="s">
        <v>86</v>
      </c>
      <c r="C19" s="14" t="s">
        <v>87</v>
      </c>
      <c r="D19" s="14" t="s">
        <v>198</v>
      </c>
      <c r="E19" s="14">
        <v>2014</v>
      </c>
      <c r="F19" s="12">
        <v>2016010117082</v>
      </c>
      <c r="G19" s="13" t="s">
        <v>67</v>
      </c>
      <c r="H19" s="14" t="s">
        <v>78</v>
      </c>
      <c r="I19" s="15" t="s">
        <v>33</v>
      </c>
      <c r="J19" s="14" t="s">
        <v>79</v>
      </c>
      <c r="K19" s="16">
        <v>0.5</v>
      </c>
      <c r="L19" s="17">
        <v>30289.360000000001</v>
      </c>
      <c r="M19" s="17">
        <v>27588.45</v>
      </c>
      <c r="N19" s="17">
        <f t="shared" si="5"/>
        <v>30289.359255000003</v>
      </c>
      <c r="O19" s="19">
        <f t="shared" si="6"/>
        <v>15144.679627500002</v>
      </c>
      <c r="P19" s="17">
        <v>0</v>
      </c>
      <c r="Q19" s="17">
        <f t="shared" si="1"/>
        <v>33969.517240000001</v>
      </c>
      <c r="R19" s="17">
        <v>33969.519999999997</v>
      </c>
      <c r="S19" s="19">
        <f t="shared" si="7"/>
        <v>16984.758620000001</v>
      </c>
      <c r="T19" s="19">
        <f t="shared" si="2"/>
        <v>1887.1954022222224</v>
      </c>
      <c r="U19" s="67">
        <v>3774.39</v>
      </c>
      <c r="V19" s="67">
        <v>3774.39</v>
      </c>
      <c r="W19" s="67">
        <v>3774.39</v>
      </c>
      <c r="X19" s="67">
        <v>3774.39</v>
      </c>
      <c r="Y19" s="67">
        <v>3774.39</v>
      </c>
      <c r="Z19" s="67">
        <v>3774.39</v>
      </c>
      <c r="AA19" s="67">
        <v>3774.39</v>
      </c>
      <c r="AB19" s="67">
        <v>3774.39</v>
      </c>
      <c r="AC19" s="67">
        <v>3774.4</v>
      </c>
      <c r="AD19" s="67">
        <f t="shared" si="3"/>
        <v>33969.519999999997</v>
      </c>
    </row>
    <row r="20" spans="1:31" s="62" customFormat="1" ht="15" customHeight="1" x14ac:dyDescent="0.3">
      <c r="A20" s="37">
        <v>19</v>
      </c>
      <c r="B20" s="38" t="s">
        <v>88</v>
      </c>
      <c r="C20" s="38" t="s">
        <v>89</v>
      </c>
      <c r="D20" s="38" t="s">
        <v>198</v>
      </c>
      <c r="E20" s="38">
        <v>2015</v>
      </c>
      <c r="F20" s="39">
        <v>2016010117083</v>
      </c>
      <c r="G20" s="40" t="s">
        <v>67</v>
      </c>
      <c r="H20" s="38" t="s">
        <v>78</v>
      </c>
      <c r="I20" s="55" t="s">
        <v>33</v>
      </c>
      <c r="J20" s="38" t="s">
        <v>82</v>
      </c>
      <c r="K20" s="41">
        <v>0.5</v>
      </c>
      <c r="L20" s="42">
        <v>29880.61</v>
      </c>
      <c r="M20" s="42">
        <v>27216.15</v>
      </c>
      <c r="N20" s="42">
        <f t="shared" si="5"/>
        <v>29880.611085000004</v>
      </c>
      <c r="O20" s="43">
        <f t="shared" si="6"/>
        <v>14940.305542500002</v>
      </c>
      <c r="P20" s="42">
        <v>0</v>
      </c>
      <c r="Q20" s="42">
        <f t="shared" si="1"/>
        <v>33511.104115000002</v>
      </c>
      <c r="R20" s="42">
        <v>16755.55</v>
      </c>
      <c r="S20" s="43">
        <f t="shared" si="7"/>
        <v>16755.552057500001</v>
      </c>
      <c r="T20" s="43">
        <f t="shared" si="2"/>
        <v>1861.7280063888891</v>
      </c>
      <c r="U20" s="62">
        <v>1861.73</v>
      </c>
      <c r="V20" s="62">
        <v>1861.73</v>
      </c>
      <c r="W20" s="62">
        <v>1861.73</v>
      </c>
      <c r="X20" s="62">
        <v>1861.73</v>
      </c>
      <c r="Y20" s="62">
        <v>1861.73</v>
      </c>
      <c r="Z20" s="62">
        <v>1861.73</v>
      </c>
      <c r="AA20" s="62">
        <v>1861.73</v>
      </c>
      <c r="AB20" s="62">
        <v>1861.73</v>
      </c>
      <c r="AC20" s="62">
        <v>1861.71</v>
      </c>
      <c r="AD20" s="62">
        <f t="shared" si="3"/>
        <v>16755.55</v>
      </c>
    </row>
    <row r="21" spans="1:31" s="68" customFormat="1" ht="15" customHeight="1" x14ac:dyDescent="0.3">
      <c r="A21" s="45">
        <v>20</v>
      </c>
      <c r="B21" s="49" t="s">
        <v>90</v>
      </c>
      <c r="C21" s="49" t="s">
        <v>91</v>
      </c>
      <c r="D21" s="49" t="s">
        <v>198</v>
      </c>
      <c r="E21" s="49">
        <v>2015</v>
      </c>
      <c r="F21" s="47">
        <v>2016010117102</v>
      </c>
      <c r="G21" s="48" t="s">
        <v>67</v>
      </c>
      <c r="H21" s="49" t="s">
        <v>78</v>
      </c>
      <c r="I21" s="53" t="s">
        <v>33</v>
      </c>
      <c r="J21" s="49" t="s">
        <v>82</v>
      </c>
      <c r="K21" s="50">
        <v>0.5</v>
      </c>
      <c r="L21" s="51">
        <v>30289.360000000001</v>
      </c>
      <c r="M21" s="51">
        <v>27588.45</v>
      </c>
      <c r="N21" s="51">
        <f t="shared" si="5"/>
        <v>30289.359255000003</v>
      </c>
      <c r="O21" s="34">
        <f t="shared" si="6"/>
        <v>15144.679627500002</v>
      </c>
      <c r="P21" s="17">
        <v>28938.91</v>
      </c>
      <c r="Q21" s="51">
        <f t="shared" si="1"/>
        <v>33969.517240000001</v>
      </c>
      <c r="R21" s="51">
        <v>16984.759999999998</v>
      </c>
      <c r="S21" s="34">
        <f t="shared" si="7"/>
        <v>16984.758620000001</v>
      </c>
      <c r="T21" s="34">
        <f t="shared" si="2"/>
        <v>1887.1954022222224</v>
      </c>
      <c r="U21" s="68">
        <v>1887.2</v>
      </c>
      <c r="V21" s="68">
        <v>1887.2</v>
      </c>
      <c r="W21" s="68">
        <v>1887.2</v>
      </c>
      <c r="X21" s="68">
        <v>1887.2</v>
      </c>
      <c r="Y21" s="68">
        <v>1887.2</v>
      </c>
      <c r="Z21" s="68">
        <v>1887.2</v>
      </c>
      <c r="AA21" s="68">
        <v>1887.2</v>
      </c>
      <c r="AB21" s="68">
        <v>1887.2</v>
      </c>
      <c r="AC21" s="68">
        <v>1887.16</v>
      </c>
      <c r="AD21" s="68">
        <f t="shared" si="3"/>
        <v>16984.760000000002</v>
      </c>
    </row>
    <row r="22" spans="1:31" s="63" customFormat="1" ht="15" customHeight="1" x14ac:dyDescent="0.3">
      <c r="A22" s="1">
        <v>21</v>
      </c>
      <c r="B22" s="2" t="s">
        <v>92</v>
      </c>
      <c r="C22" s="2" t="s">
        <v>93</v>
      </c>
      <c r="D22" s="2" t="s">
        <v>198</v>
      </c>
      <c r="E22" s="2">
        <v>2014</v>
      </c>
      <c r="F22" s="3">
        <v>2016010117100</v>
      </c>
      <c r="G22" s="4" t="s">
        <v>67</v>
      </c>
      <c r="H22" s="2" t="s">
        <v>78</v>
      </c>
      <c r="I22" s="5" t="s">
        <v>33</v>
      </c>
      <c r="J22" s="2" t="s">
        <v>79</v>
      </c>
      <c r="K22" s="6">
        <v>0.5</v>
      </c>
      <c r="L22" s="7">
        <v>30289.360000000001</v>
      </c>
      <c r="M22" s="7">
        <v>27588.45</v>
      </c>
      <c r="N22" s="7">
        <f t="shared" si="5"/>
        <v>30289.359255000003</v>
      </c>
      <c r="O22" s="8">
        <f t="shared" si="6"/>
        <v>15144.679627500002</v>
      </c>
      <c r="P22" s="7">
        <v>6730.98</v>
      </c>
      <c r="Q22" s="7">
        <f t="shared" si="1"/>
        <v>33969.517240000001</v>
      </c>
      <c r="R22" s="7">
        <v>4529.2</v>
      </c>
      <c r="S22" s="8">
        <f t="shared" si="7"/>
        <v>16984.758620000001</v>
      </c>
      <c r="T22" s="8">
        <f t="shared" si="2"/>
        <v>1887.1954022222224</v>
      </c>
      <c r="U22" s="63">
        <v>503.24</v>
      </c>
      <c r="V22" s="63">
        <v>503.24</v>
      </c>
      <c r="W22" s="63">
        <v>503.24</v>
      </c>
      <c r="X22" s="63">
        <v>503.24</v>
      </c>
      <c r="Y22" s="63">
        <v>503.24</v>
      </c>
      <c r="Z22" s="63">
        <v>503.24</v>
      </c>
      <c r="AA22" s="63">
        <v>503.24</v>
      </c>
      <c r="AB22" s="63">
        <v>503.24</v>
      </c>
      <c r="AC22" s="63">
        <v>503.32</v>
      </c>
      <c r="AD22" s="63">
        <f t="shared" si="3"/>
        <v>4529.2399999999989</v>
      </c>
      <c r="AE22" s="63" t="s">
        <v>207</v>
      </c>
    </row>
    <row r="23" spans="1:31" s="67" customFormat="1" ht="15" customHeight="1" x14ac:dyDescent="0.3">
      <c r="A23" s="10">
        <v>22</v>
      </c>
      <c r="B23" s="14" t="s">
        <v>94</v>
      </c>
      <c r="C23" s="14" t="s">
        <v>95</v>
      </c>
      <c r="D23" s="14" t="s">
        <v>198</v>
      </c>
      <c r="E23" s="14">
        <v>2014</v>
      </c>
      <c r="F23" s="12">
        <v>2016010117084</v>
      </c>
      <c r="G23" s="13" t="s">
        <v>67</v>
      </c>
      <c r="H23" s="14" t="s">
        <v>78</v>
      </c>
      <c r="I23" s="15" t="s">
        <v>33</v>
      </c>
      <c r="J23" s="14" t="s">
        <v>79</v>
      </c>
      <c r="K23" s="16">
        <v>0.5</v>
      </c>
      <c r="L23" s="17">
        <v>30289.360000000001</v>
      </c>
      <c r="M23" s="17">
        <v>27588.45</v>
      </c>
      <c r="N23" s="17">
        <f t="shared" si="5"/>
        <v>30289.359255000003</v>
      </c>
      <c r="O23" s="19">
        <f t="shared" si="6"/>
        <v>15144.679627500002</v>
      </c>
      <c r="P23" s="17">
        <v>15144.68</v>
      </c>
      <c r="Q23" s="17">
        <f t="shared" si="1"/>
        <v>33969.517240000001</v>
      </c>
      <c r="R23" s="17">
        <v>33969.519999999997</v>
      </c>
      <c r="S23" s="19">
        <f t="shared" si="7"/>
        <v>16984.758620000001</v>
      </c>
      <c r="T23" s="19">
        <f t="shared" si="2"/>
        <v>1887.1954022222224</v>
      </c>
      <c r="U23" s="67">
        <v>3774.39</v>
      </c>
      <c r="V23" s="67">
        <v>3774.39</v>
      </c>
      <c r="W23" s="67">
        <v>3774.39</v>
      </c>
      <c r="X23" s="67">
        <v>3774.39</v>
      </c>
      <c r="Y23" s="67">
        <v>3774.39</v>
      </c>
      <c r="Z23" s="67">
        <v>3774.39</v>
      </c>
      <c r="AA23" s="67">
        <v>3774.39</v>
      </c>
      <c r="AB23" s="67">
        <v>3774.39</v>
      </c>
      <c r="AC23" s="67">
        <v>3774.4</v>
      </c>
      <c r="AD23" s="67">
        <f t="shared" si="3"/>
        <v>33969.519999999997</v>
      </c>
    </row>
    <row r="24" spans="1:31" s="63" customFormat="1" ht="15" customHeight="1" x14ac:dyDescent="0.3">
      <c r="A24" s="1">
        <v>23</v>
      </c>
      <c r="B24" s="2" t="s">
        <v>96</v>
      </c>
      <c r="C24" s="2" t="s">
        <v>97</v>
      </c>
      <c r="D24" s="2" t="s">
        <v>198</v>
      </c>
      <c r="E24" s="2" t="s">
        <v>210</v>
      </c>
      <c r="F24" s="3">
        <v>2016010117099</v>
      </c>
      <c r="G24" s="4" t="s">
        <v>67</v>
      </c>
      <c r="H24" s="2" t="s">
        <v>78</v>
      </c>
      <c r="I24" s="5" t="s">
        <v>33</v>
      </c>
      <c r="J24" s="2" t="s">
        <v>79</v>
      </c>
      <c r="K24" s="6">
        <v>0.5</v>
      </c>
      <c r="L24" s="7">
        <v>30289.360000000001</v>
      </c>
      <c r="M24" s="7">
        <v>27588.45</v>
      </c>
      <c r="N24" s="7">
        <f t="shared" si="5"/>
        <v>30289.359255000003</v>
      </c>
      <c r="O24" s="8">
        <f t="shared" si="6"/>
        <v>15144.679627500002</v>
      </c>
      <c r="P24" s="7">
        <v>11780.68</v>
      </c>
      <c r="Q24" s="7">
        <f t="shared" si="1"/>
        <v>33969.517240000001</v>
      </c>
      <c r="R24" s="7">
        <v>7926.22</v>
      </c>
      <c r="S24" s="8">
        <f t="shared" si="7"/>
        <v>16984.758620000001</v>
      </c>
      <c r="T24" s="8">
        <f t="shared" si="2"/>
        <v>1887.1954022222224</v>
      </c>
      <c r="U24" s="63">
        <v>880.69</v>
      </c>
      <c r="V24" s="63">
        <v>880.69</v>
      </c>
      <c r="W24" s="63">
        <v>880.69</v>
      </c>
      <c r="X24" s="63">
        <v>880.69</v>
      </c>
      <c r="Y24" s="63">
        <v>880.69</v>
      </c>
      <c r="Z24" s="63">
        <v>880.69</v>
      </c>
      <c r="AA24" s="63">
        <v>880.69</v>
      </c>
      <c r="AB24" s="63">
        <v>880.69</v>
      </c>
      <c r="AC24" s="63">
        <v>880.7</v>
      </c>
      <c r="AD24" s="63">
        <f t="shared" si="3"/>
        <v>7926.2200000000021</v>
      </c>
      <c r="AE24" s="63" t="s">
        <v>208</v>
      </c>
    </row>
    <row r="25" spans="1:31" s="67" customFormat="1" ht="15" customHeight="1" x14ac:dyDescent="0.3">
      <c r="A25" s="10">
        <v>24</v>
      </c>
      <c r="B25" s="14" t="s">
        <v>98</v>
      </c>
      <c r="C25" s="14" t="s">
        <v>99</v>
      </c>
      <c r="D25" s="14" t="s">
        <v>198</v>
      </c>
      <c r="E25" s="14">
        <v>2014</v>
      </c>
      <c r="F25" s="12">
        <v>2016010117085</v>
      </c>
      <c r="G25" s="13" t="s">
        <v>67</v>
      </c>
      <c r="H25" s="14" t="s">
        <v>78</v>
      </c>
      <c r="I25" s="15" t="s">
        <v>33</v>
      </c>
      <c r="J25" s="14" t="s">
        <v>79</v>
      </c>
      <c r="K25" s="16">
        <v>0.5</v>
      </c>
      <c r="L25" s="17">
        <v>30289.360000000001</v>
      </c>
      <c r="M25" s="17">
        <v>27588.45</v>
      </c>
      <c r="N25" s="17">
        <f t="shared" si="5"/>
        <v>30289.359255000003</v>
      </c>
      <c r="O25" s="19">
        <f t="shared" si="6"/>
        <v>15144.679627500002</v>
      </c>
      <c r="P25" s="17">
        <v>22808.14</v>
      </c>
      <c r="Q25" s="17">
        <f t="shared" si="1"/>
        <v>33969.517240000001</v>
      </c>
      <c r="R25" s="17">
        <v>33969.519999999997</v>
      </c>
      <c r="S25" s="19">
        <f t="shared" si="7"/>
        <v>16984.758620000001</v>
      </c>
      <c r="T25" s="19">
        <f t="shared" si="2"/>
        <v>1887.1954022222224</v>
      </c>
      <c r="U25" s="67">
        <v>3774.39</v>
      </c>
      <c r="V25" s="67">
        <v>3774.39</v>
      </c>
      <c r="W25" s="67">
        <v>3774.39</v>
      </c>
      <c r="X25" s="67">
        <v>3774.39</v>
      </c>
      <c r="Y25" s="67">
        <v>3774.39</v>
      </c>
      <c r="Z25" s="67">
        <v>3774.39</v>
      </c>
      <c r="AA25" s="67">
        <v>3774.39</v>
      </c>
      <c r="AB25" s="67">
        <v>3774.39</v>
      </c>
      <c r="AC25" s="67">
        <v>3774.4</v>
      </c>
      <c r="AD25" s="67">
        <f t="shared" si="3"/>
        <v>33969.519999999997</v>
      </c>
    </row>
    <row r="26" spans="1:31" s="63" customFormat="1" ht="15" customHeight="1" x14ac:dyDescent="0.3">
      <c r="A26" s="1">
        <v>25</v>
      </c>
      <c r="B26" s="2" t="s">
        <v>100</v>
      </c>
      <c r="C26" s="2" t="s">
        <v>101</v>
      </c>
      <c r="D26" s="2" t="s">
        <v>198</v>
      </c>
      <c r="E26" s="2">
        <v>2014</v>
      </c>
      <c r="F26" s="3">
        <v>2016010117087</v>
      </c>
      <c r="G26" s="4" t="s">
        <v>67</v>
      </c>
      <c r="H26" s="2" t="s">
        <v>78</v>
      </c>
      <c r="I26" s="5" t="s">
        <v>33</v>
      </c>
      <c r="J26" s="2" t="s">
        <v>102</v>
      </c>
      <c r="K26" s="6">
        <v>0.5</v>
      </c>
      <c r="L26" s="7">
        <v>30289.360000000001</v>
      </c>
      <c r="M26" s="7">
        <v>27588.45</v>
      </c>
      <c r="N26" s="7">
        <f t="shared" si="5"/>
        <v>30289.359255000003</v>
      </c>
      <c r="O26" s="8">
        <f t="shared" si="6"/>
        <v>15144.679627500002</v>
      </c>
      <c r="P26" s="7">
        <v>28938.91</v>
      </c>
      <c r="Q26" s="7">
        <f t="shared" si="1"/>
        <v>33969.517240000001</v>
      </c>
      <c r="R26" s="7">
        <v>33969.519999999997</v>
      </c>
      <c r="S26" s="8">
        <f t="shared" si="7"/>
        <v>16984.758620000001</v>
      </c>
      <c r="T26" s="8">
        <f t="shared" si="2"/>
        <v>1887.1954022222224</v>
      </c>
      <c r="U26" s="63">
        <v>3774.39</v>
      </c>
      <c r="V26" s="63">
        <v>3774.39</v>
      </c>
      <c r="W26" s="63">
        <v>3774.39</v>
      </c>
      <c r="X26" s="63">
        <v>3774.39</v>
      </c>
      <c r="Y26" s="63">
        <v>3774.39</v>
      </c>
      <c r="Z26" s="63">
        <v>3774.39</v>
      </c>
      <c r="AA26" s="63">
        <v>3774.39</v>
      </c>
      <c r="AB26" s="63">
        <v>3774.39</v>
      </c>
      <c r="AC26" s="63">
        <v>3774.4</v>
      </c>
      <c r="AD26" s="63">
        <f t="shared" si="3"/>
        <v>33969.519999999997</v>
      </c>
    </row>
    <row r="27" spans="1:31" s="67" customFormat="1" ht="15" customHeight="1" x14ac:dyDescent="0.3">
      <c r="A27" s="10">
        <v>26</v>
      </c>
      <c r="B27" s="14" t="s">
        <v>103</v>
      </c>
      <c r="C27" s="14" t="s">
        <v>104</v>
      </c>
      <c r="D27" s="14" t="s">
        <v>198</v>
      </c>
      <c r="E27" s="14">
        <v>2014</v>
      </c>
      <c r="F27" s="12">
        <v>2016010117088</v>
      </c>
      <c r="G27" s="13" t="s">
        <v>67</v>
      </c>
      <c r="H27" s="14" t="s">
        <v>78</v>
      </c>
      <c r="I27" s="15" t="s">
        <v>33</v>
      </c>
      <c r="J27" s="14" t="s">
        <v>79</v>
      </c>
      <c r="K27" s="16">
        <v>0.5</v>
      </c>
      <c r="L27" s="17">
        <v>30289.360000000001</v>
      </c>
      <c r="M27" s="17">
        <v>27588.45</v>
      </c>
      <c r="N27" s="17">
        <f t="shared" si="5"/>
        <v>30289.359255000003</v>
      </c>
      <c r="O27" s="19">
        <f t="shared" si="6"/>
        <v>15144.679627500002</v>
      </c>
      <c r="P27" s="17">
        <v>14138.91</v>
      </c>
      <c r="Q27" s="17">
        <f t="shared" si="1"/>
        <v>33969.517240000001</v>
      </c>
      <c r="R27" s="17">
        <v>33969.519999999997</v>
      </c>
      <c r="S27" s="19">
        <f t="shared" si="7"/>
        <v>16984.758620000001</v>
      </c>
      <c r="T27" s="19">
        <f t="shared" si="2"/>
        <v>1887.1954022222224</v>
      </c>
      <c r="U27" s="67">
        <v>3774.39</v>
      </c>
      <c r="V27" s="67">
        <v>3774.39</v>
      </c>
      <c r="W27" s="67">
        <v>3774.39</v>
      </c>
      <c r="X27" s="67">
        <v>3774.39</v>
      </c>
      <c r="Y27" s="67">
        <v>3774.39</v>
      </c>
      <c r="Z27" s="67">
        <v>3774.39</v>
      </c>
      <c r="AA27" s="67">
        <v>3774.39</v>
      </c>
      <c r="AB27" s="67">
        <v>3774.39</v>
      </c>
      <c r="AC27" s="67">
        <v>3774.4</v>
      </c>
      <c r="AD27" s="67">
        <f t="shared" si="3"/>
        <v>33969.519999999997</v>
      </c>
    </row>
    <row r="28" spans="1:31" s="63" customFormat="1" ht="15" customHeight="1" x14ac:dyDescent="0.3">
      <c r="A28" s="1">
        <v>27</v>
      </c>
      <c r="B28" s="2" t="s">
        <v>105</v>
      </c>
      <c r="C28" s="2" t="s">
        <v>106</v>
      </c>
      <c r="D28" s="2" t="s">
        <v>198</v>
      </c>
      <c r="E28" s="2">
        <v>2014</v>
      </c>
      <c r="F28" s="3">
        <v>2016010117089</v>
      </c>
      <c r="G28" s="4" t="s">
        <v>67</v>
      </c>
      <c r="H28" s="2" t="s">
        <v>78</v>
      </c>
      <c r="I28" s="5" t="s">
        <v>33</v>
      </c>
      <c r="J28" s="2" t="s">
        <v>79</v>
      </c>
      <c r="K28" s="6">
        <v>0.5</v>
      </c>
      <c r="L28" s="7">
        <v>30289.360000000001</v>
      </c>
      <c r="M28" s="7">
        <v>27588.45</v>
      </c>
      <c r="N28" s="7">
        <f t="shared" si="5"/>
        <v>30289.359255000003</v>
      </c>
      <c r="O28" s="8">
        <f t="shared" si="6"/>
        <v>15144.679627500002</v>
      </c>
      <c r="P28" s="7">
        <v>0</v>
      </c>
      <c r="Q28" s="7">
        <f t="shared" si="1"/>
        <v>33969.517240000001</v>
      </c>
      <c r="R28" s="7">
        <v>6793.8</v>
      </c>
      <c r="S28" s="8">
        <f t="shared" si="7"/>
        <v>16984.758620000001</v>
      </c>
      <c r="T28" s="8">
        <f t="shared" si="2"/>
        <v>1887.1954022222224</v>
      </c>
      <c r="U28" s="63">
        <v>754.86</v>
      </c>
      <c r="V28" s="63">
        <v>754.86</v>
      </c>
      <c r="W28" s="63">
        <v>754.86</v>
      </c>
      <c r="X28" s="63">
        <v>754.86</v>
      </c>
      <c r="Y28" s="63">
        <v>754.86</v>
      </c>
      <c r="Z28" s="63">
        <v>754.86</v>
      </c>
      <c r="AA28" s="63">
        <v>754.86</v>
      </c>
      <c r="AB28" s="63">
        <v>754.86</v>
      </c>
      <c r="AC28" s="63">
        <v>754.92</v>
      </c>
      <c r="AD28" s="63">
        <f t="shared" si="3"/>
        <v>6793.7999999999993</v>
      </c>
    </row>
    <row r="29" spans="1:31" s="67" customFormat="1" ht="15" customHeight="1" x14ac:dyDescent="0.3">
      <c r="A29" s="10">
        <v>28</v>
      </c>
      <c r="B29" s="14" t="s">
        <v>107</v>
      </c>
      <c r="C29" s="14" t="s">
        <v>108</v>
      </c>
      <c r="D29" s="14" t="s">
        <v>198</v>
      </c>
      <c r="E29" s="14">
        <v>2014</v>
      </c>
      <c r="F29" s="12">
        <v>2016010117098</v>
      </c>
      <c r="G29" s="13" t="s">
        <v>67</v>
      </c>
      <c r="H29" s="14" t="s">
        <v>78</v>
      </c>
      <c r="I29" s="15" t="s">
        <v>33</v>
      </c>
      <c r="J29" s="14" t="s">
        <v>79</v>
      </c>
      <c r="K29" s="16">
        <v>0.5</v>
      </c>
      <c r="L29" s="17">
        <v>30289.360000000001</v>
      </c>
      <c r="M29" s="17">
        <v>27588.45</v>
      </c>
      <c r="N29" s="17">
        <f t="shared" si="5"/>
        <v>30289.359255000003</v>
      </c>
      <c r="O29" s="19">
        <f t="shared" si="6"/>
        <v>15144.679627500002</v>
      </c>
      <c r="P29" s="17">
        <v>28938.91</v>
      </c>
      <c r="Q29" s="17">
        <f t="shared" si="1"/>
        <v>33969.517240000001</v>
      </c>
      <c r="R29" s="17">
        <v>33969.519999999997</v>
      </c>
      <c r="S29" s="19">
        <f t="shared" si="7"/>
        <v>16984.758620000001</v>
      </c>
      <c r="T29" s="19">
        <f t="shared" si="2"/>
        <v>1887.1954022222224</v>
      </c>
      <c r="U29" s="67">
        <v>3774.39</v>
      </c>
      <c r="V29" s="67">
        <v>3774.39</v>
      </c>
      <c r="W29" s="67">
        <v>3774.39</v>
      </c>
      <c r="X29" s="67">
        <v>3774.39</v>
      </c>
      <c r="Y29" s="67">
        <v>3774.39</v>
      </c>
      <c r="Z29" s="67">
        <v>3774.39</v>
      </c>
      <c r="AA29" s="67">
        <v>3774.39</v>
      </c>
      <c r="AB29" s="67">
        <v>3774.39</v>
      </c>
      <c r="AC29" s="67">
        <v>3774.4</v>
      </c>
      <c r="AD29" s="67">
        <f t="shared" si="3"/>
        <v>33969.519999999997</v>
      </c>
    </row>
    <row r="30" spans="1:31" s="63" customFormat="1" x14ac:dyDescent="0.3">
      <c r="A30" s="1">
        <v>29</v>
      </c>
      <c r="B30" s="2" t="s">
        <v>109</v>
      </c>
      <c r="C30" s="2" t="s">
        <v>110</v>
      </c>
      <c r="D30" s="2" t="s">
        <v>198</v>
      </c>
      <c r="E30" s="2" t="s">
        <v>210</v>
      </c>
      <c r="F30" s="3">
        <v>2016010117090</v>
      </c>
      <c r="G30" s="4" t="s">
        <v>67</v>
      </c>
      <c r="H30" s="2" t="s">
        <v>78</v>
      </c>
      <c r="I30" s="5" t="s">
        <v>33</v>
      </c>
      <c r="J30" s="2" t="s">
        <v>79</v>
      </c>
      <c r="K30" s="6">
        <v>0.5</v>
      </c>
      <c r="L30" s="7">
        <v>30289.360000000001</v>
      </c>
      <c r="M30" s="7">
        <v>27588.45</v>
      </c>
      <c r="N30" s="7">
        <f t="shared" si="5"/>
        <v>30289.359255000003</v>
      </c>
      <c r="O30" s="8">
        <f t="shared" si="6"/>
        <v>15144.679627500002</v>
      </c>
      <c r="P30" s="7">
        <v>0</v>
      </c>
      <c r="Q30" s="7">
        <f t="shared" si="1"/>
        <v>33969.517240000001</v>
      </c>
      <c r="R30" s="7">
        <v>33969.519999999997</v>
      </c>
      <c r="S30" s="8">
        <f t="shared" si="7"/>
        <v>16984.758620000001</v>
      </c>
      <c r="T30" s="8">
        <f t="shared" si="2"/>
        <v>1887.1954022222224</v>
      </c>
      <c r="U30" s="67">
        <v>3774.39</v>
      </c>
      <c r="V30" s="67">
        <v>3774.39</v>
      </c>
      <c r="W30" s="67">
        <v>3774.39</v>
      </c>
      <c r="X30" s="67">
        <v>3774.39</v>
      </c>
      <c r="Y30" s="67">
        <v>3774.39</v>
      </c>
      <c r="Z30" s="67">
        <v>3774.39</v>
      </c>
      <c r="AA30" s="67">
        <v>3774.39</v>
      </c>
      <c r="AB30" s="67">
        <v>3774.39</v>
      </c>
      <c r="AC30" s="67">
        <v>3774.4</v>
      </c>
      <c r="AD30" s="67">
        <f t="shared" ref="AD30" si="8">U30+V30+W30+X30+Y30+Z30+AA30+AB30+AC30</f>
        <v>33969.519999999997</v>
      </c>
    </row>
    <row r="31" spans="1:31" s="67" customFormat="1" ht="15" customHeight="1" x14ac:dyDescent="0.3">
      <c r="A31" s="10">
        <v>30</v>
      </c>
      <c r="B31" s="14" t="s">
        <v>111</v>
      </c>
      <c r="C31" s="14" t="s">
        <v>112</v>
      </c>
      <c r="D31" s="14" t="s">
        <v>198</v>
      </c>
      <c r="E31" s="14">
        <v>2014</v>
      </c>
      <c r="F31" s="12">
        <v>2016010117092</v>
      </c>
      <c r="G31" s="13" t="s">
        <v>67</v>
      </c>
      <c r="H31" s="14" t="s">
        <v>78</v>
      </c>
      <c r="I31" s="15" t="s">
        <v>33</v>
      </c>
      <c r="J31" s="14" t="s">
        <v>79</v>
      </c>
      <c r="K31" s="16">
        <v>0.5</v>
      </c>
      <c r="L31" s="17">
        <v>30289.360000000001</v>
      </c>
      <c r="M31" s="17">
        <v>27588.45</v>
      </c>
      <c r="N31" s="17">
        <f t="shared" si="5"/>
        <v>30289.359255000003</v>
      </c>
      <c r="O31" s="19">
        <f t="shared" si="6"/>
        <v>15144.679627500002</v>
      </c>
      <c r="P31" s="17">
        <v>0</v>
      </c>
      <c r="Q31" s="17">
        <f t="shared" si="1"/>
        <v>33969.517240000001</v>
      </c>
      <c r="R31" s="17">
        <v>33969.519999999997</v>
      </c>
      <c r="S31" s="19">
        <f t="shared" si="7"/>
        <v>16984.758620000001</v>
      </c>
      <c r="T31" s="19">
        <f t="shared" si="2"/>
        <v>1887.1954022222224</v>
      </c>
      <c r="U31" s="67">
        <v>3774.39</v>
      </c>
      <c r="V31" s="67">
        <v>3774.39</v>
      </c>
      <c r="W31" s="67">
        <v>3774.39</v>
      </c>
      <c r="X31" s="67">
        <v>3774.39</v>
      </c>
      <c r="Y31" s="67">
        <v>3774.39</v>
      </c>
      <c r="Z31" s="67">
        <v>3774.39</v>
      </c>
      <c r="AA31" s="67">
        <v>3774.39</v>
      </c>
      <c r="AB31" s="67">
        <v>3774.39</v>
      </c>
      <c r="AC31" s="67">
        <v>3774.4</v>
      </c>
      <c r="AD31" s="67">
        <f t="shared" si="3"/>
        <v>33969.519999999997</v>
      </c>
    </row>
    <row r="32" spans="1:31" s="63" customFormat="1" ht="15" customHeight="1" x14ac:dyDescent="0.3">
      <c r="A32" s="1">
        <v>31</v>
      </c>
      <c r="B32" s="2" t="s">
        <v>113</v>
      </c>
      <c r="C32" s="2" t="s">
        <v>114</v>
      </c>
      <c r="D32" s="2" t="s">
        <v>198</v>
      </c>
      <c r="E32" s="2">
        <v>2014</v>
      </c>
      <c r="F32" s="3">
        <v>2016010117093</v>
      </c>
      <c r="G32" s="4" t="s">
        <v>67</v>
      </c>
      <c r="H32" s="2" t="s">
        <v>78</v>
      </c>
      <c r="I32" s="5" t="s">
        <v>33</v>
      </c>
      <c r="J32" s="2" t="s">
        <v>85</v>
      </c>
      <c r="K32" s="6">
        <v>0.5</v>
      </c>
      <c r="L32" s="7">
        <v>30289.360000000001</v>
      </c>
      <c r="M32" s="7">
        <v>27588.45</v>
      </c>
      <c r="N32" s="7">
        <f t="shared" si="5"/>
        <v>30289.359255000003</v>
      </c>
      <c r="O32" s="8">
        <f t="shared" si="6"/>
        <v>15144.679627500002</v>
      </c>
      <c r="P32" s="7">
        <v>19375.830000000002</v>
      </c>
      <c r="Q32" s="7">
        <f t="shared" si="1"/>
        <v>33969.517240000001</v>
      </c>
      <c r="R32" s="7">
        <v>33969.519999999997</v>
      </c>
      <c r="S32" s="8">
        <f t="shared" si="7"/>
        <v>16984.758620000001</v>
      </c>
      <c r="T32" s="8">
        <f t="shared" si="2"/>
        <v>1887.1954022222224</v>
      </c>
      <c r="U32" s="63">
        <v>3774.39</v>
      </c>
      <c r="V32" s="63">
        <v>3774.39</v>
      </c>
      <c r="W32" s="63">
        <v>3774.39</v>
      </c>
      <c r="X32" s="63">
        <v>3774.39</v>
      </c>
      <c r="Y32" s="63">
        <v>3774.39</v>
      </c>
      <c r="Z32" s="63">
        <v>3774.39</v>
      </c>
      <c r="AA32" s="63">
        <v>3774.39</v>
      </c>
      <c r="AB32" s="63">
        <v>3774.39</v>
      </c>
      <c r="AC32" s="63">
        <v>3774.4</v>
      </c>
      <c r="AD32" s="63">
        <f t="shared" si="3"/>
        <v>33969.519999999997</v>
      </c>
    </row>
    <row r="33" spans="1:30" s="68" customFormat="1" ht="15" customHeight="1" x14ac:dyDescent="0.3">
      <c r="A33" s="45">
        <v>32</v>
      </c>
      <c r="B33" s="49" t="s">
        <v>115</v>
      </c>
      <c r="C33" s="49" t="s">
        <v>116</v>
      </c>
      <c r="D33" s="49" t="s">
        <v>198</v>
      </c>
      <c r="E33" s="49">
        <v>2015</v>
      </c>
      <c r="F33" s="47">
        <v>2016010117091</v>
      </c>
      <c r="G33" s="48" t="s">
        <v>67</v>
      </c>
      <c r="H33" s="49" t="s">
        <v>78</v>
      </c>
      <c r="I33" s="53" t="s">
        <v>33</v>
      </c>
      <c r="J33" s="49" t="s">
        <v>79</v>
      </c>
      <c r="K33" s="50">
        <v>0.5</v>
      </c>
      <c r="L33" s="51">
        <v>29880.61</v>
      </c>
      <c r="M33" s="51">
        <v>27216.15</v>
      </c>
      <c r="N33" s="51">
        <f t="shared" si="5"/>
        <v>29880.611085000004</v>
      </c>
      <c r="O33" s="34">
        <f t="shared" si="6"/>
        <v>14940.305542500002</v>
      </c>
      <c r="P33" s="17">
        <v>3022.36</v>
      </c>
      <c r="Q33" s="51">
        <f t="shared" si="1"/>
        <v>33511.104115000002</v>
      </c>
      <c r="R33" s="51">
        <v>16755.55</v>
      </c>
      <c r="S33" s="34">
        <f t="shared" si="7"/>
        <v>16755.552057500001</v>
      </c>
      <c r="T33" s="34">
        <f t="shared" si="2"/>
        <v>1861.7280063888891</v>
      </c>
      <c r="U33" s="68">
        <v>1861.73</v>
      </c>
      <c r="V33" s="68">
        <v>1861.73</v>
      </c>
      <c r="W33" s="68">
        <v>1861.73</v>
      </c>
      <c r="X33" s="68">
        <v>1861.73</v>
      </c>
      <c r="Y33" s="68">
        <v>1861.73</v>
      </c>
      <c r="Z33" s="68">
        <v>1861.73</v>
      </c>
      <c r="AA33" s="68">
        <v>1861.73</v>
      </c>
      <c r="AB33" s="68">
        <v>1861.73</v>
      </c>
      <c r="AC33" s="68">
        <v>1861.71</v>
      </c>
      <c r="AD33" s="68">
        <f t="shared" si="3"/>
        <v>16755.55</v>
      </c>
    </row>
    <row r="34" spans="1:30" s="62" customFormat="1" ht="15" customHeight="1" x14ac:dyDescent="0.3">
      <c r="A34" s="37">
        <v>33</v>
      </c>
      <c r="B34" s="38" t="s">
        <v>117</v>
      </c>
      <c r="C34" s="38" t="s">
        <v>118</v>
      </c>
      <c r="D34" s="38" t="s">
        <v>198</v>
      </c>
      <c r="E34" s="38">
        <v>2015</v>
      </c>
      <c r="F34" s="39">
        <v>2016010117094</v>
      </c>
      <c r="G34" s="40" t="s">
        <v>67</v>
      </c>
      <c r="H34" s="38" t="s">
        <v>78</v>
      </c>
      <c r="I34" s="55" t="s">
        <v>33</v>
      </c>
      <c r="J34" s="38" t="s">
        <v>82</v>
      </c>
      <c r="K34" s="41">
        <v>0.5</v>
      </c>
      <c r="L34" s="42">
        <v>29880.61</v>
      </c>
      <c r="M34" s="42">
        <v>27216.15</v>
      </c>
      <c r="N34" s="42">
        <f t="shared" si="5"/>
        <v>29880.611085000004</v>
      </c>
      <c r="O34" s="43">
        <f t="shared" si="6"/>
        <v>14940.305542500002</v>
      </c>
      <c r="P34" s="42">
        <v>0</v>
      </c>
      <c r="Q34" s="42">
        <f t="shared" si="1"/>
        <v>33511.104115000002</v>
      </c>
      <c r="R34" s="42">
        <v>16755.55</v>
      </c>
      <c r="S34" s="43">
        <f t="shared" si="7"/>
        <v>16755.552057500001</v>
      </c>
      <c r="T34" s="43">
        <f t="shared" si="2"/>
        <v>1861.7280063888891</v>
      </c>
      <c r="U34" s="62">
        <v>1861.73</v>
      </c>
      <c r="V34" s="62">
        <v>1861.73</v>
      </c>
      <c r="W34" s="62">
        <v>1861.73</v>
      </c>
      <c r="X34" s="62">
        <v>1861.73</v>
      </c>
      <c r="Y34" s="62">
        <v>1861.73</v>
      </c>
      <c r="Z34" s="62">
        <v>1861.73</v>
      </c>
      <c r="AA34" s="62">
        <v>1861.73</v>
      </c>
      <c r="AB34" s="62">
        <v>1861.73</v>
      </c>
      <c r="AC34" s="62">
        <v>1861.73</v>
      </c>
      <c r="AD34" s="62">
        <f t="shared" si="3"/>
        <v>16755.57</v>
      </c>
    </row>
    <row r="35" spans="1:30" s="67" customFormat="1" ht="15" customHeight="1" x14ac:dyDescent="0.3">
      <c r="A35" s="10">
        <v>34</v>
      </c>
      <c r="B35" s="14" t="s">
        <v>119</v>
      </c>
      <c r="C35" s="14" t="s">
        <v>120</v>
      </c>
      <c r="D35" s="14" t="s">
        <v>198</v>
      </c>
      <c r="E35" s="14">
        <v>2014</v>
      </c>
      <c r="F35" s="12">
        <v>2016010117095</v>
      </c>
      <c r="G35" s="13" t="s">
        <v>67</v>
      </c>
      <c r="H35" s="14" t="s">
        <v>78</v>
      </c>
      <c r="I35" s="15" t="s">
        <v>33</v>
      </c>
      <c r="J35" s="14" t="s">
        <v>79</v>
      </c>
      <c r="K35" s="16">
        <v>0.5</v>
      </c>
      <c r="L35" s="17">
        <v>30289.360000000001</v>
      </c>
      <c r="M35" s="17">
        <v>27588.45</v>
      </c>
      <c r="N35" s="17">
        <f t="shared" si="5"/>
        <v>30289.359255000003</v>
      </c>
      <c r="O35" s="19">
        <f t="shared" si="6"/>
        <v>15144.679627500002</v>
      </c>
      <c r="P35" s="17">
        <v>28938.91</v>
      </c>
      <c r="Q35" s="17">
        <f t="shared" si="1"/>
        <v>33969.517240000001</v>
      </c>
      <c r="R35" s="17">
        <v>7926.22</v>
      </c>
      <c r="S35" s="19">
        <f t="shared" si="7"/>
        <v>16984.758620000001</v>
      </c>
      <c r="T35" s="19">
        <f t="shared" si="2"/>
        <v>1887.1954022222224</v>
      </c>
      <c r="U35" s="67">
        <v>880.69</v>
      </c>
      <c r="V35" s="67">
        <v>880.69</v>
      </c>
      <c r="W35" s="67">
        <v>880.69</v>
      </c>
      <c r="X35" s="67">
        <v>880.69</v>
      </c>
      <c r="Y35" s="67">
        <v>880.69</v>
      </c>
      <c r="Z35" s="67">
        <v>880.69</v>
      </c>
      <c r="AA35" s="67">
        <v>880.69</v>
      </c>
      <c r="AB35" s="67">
        <v>880.69</v>
      </c>
      <c r="AC35" s="67">
        <v>880.7</v>
      </c>
      <c r="AD35" s="67">
        <f t="shared" si="3"/>
        <v>7926.2200000000021</v>
      </c>
    </row>
    <row r="36" spans="1:30" s="63" customFormat="1" ht="15" customHeight="1" x14ac:dyDescent="0.3">
      <c r="A36" s="1">
        <v>35</v>
      </c>
      <c r="B36" s="2" t="s">
        <v>121</v>
      </c>
      <c r="C36" s="2" t="s">
        <v>122</v>
      </c>
      <c r="D36" s="2" t="s">
        <v>195</v>
      </c>
      <c r="E36" s="2">
        <v>2014</v>
      </c>
      <c r="F36" s="3">
        <v>2016010208066</v>
      </c>
      <c r="G36" s="4" t="s">
        <v>37</v>
      </c>
      <c r="H36" s="2" t="s">
        <v>55</v>
      </c>
      <c r="I36" s="5" t="s">
        <v>33</v>
      </c>
      <c r="J36" s="2" t="s">
        <v>79</v>
      </c>
      <c r="K36" s="6">
        <v>0.5</v>
      </c>
      <c r="L36" s="7">
        <v>35425.839999999997</v>
      </c>
      <c r="M36" s="7">
        <v>32266.91</v>
      </c>
      <c r="N36" s="7">
        <f t="shared" si="5"/>
        <v>35425.840489000002</v>
      </c>
      <c r="O36" s="8">
        <f t="shared" si="6"/>
        <v>17712.920244500001</v>
      </c>
      <c r="P36" s="7">
        <v>0</v>
      </c>
      <c r="Q36" s="7">
        <f t="shared" ref="Q36:Q61" si="9">L36*1.1215</f>
        <v>39730.079559999991</v>
      </c>
      <c r="R36" s="7">
        <v>39730.080000000002</v>
      </c>
      <c r="S36" s="8">
        <f t="shared" si="7"/>
        <v>19865.039779999996</v>
      </c>
      <c r="T36" s="8">
        <f t="shared" ref="T36:T61" si="10">S36/9</f>
        <v>2207.2266422222219</v>
      </c>
      <c r="U36" s="63">
        <v>4414.45</v>
      </c>
      <c r="V36" s="63">
        <v>4414.45</v>
      </c>
      <c r="W36" s="63">
        <v>4414.45</v>
      </c>
      <c r="X36" s="63">
        <v>4414.45</v>
      </c>
      <c r="Y36" s="63">
        <v>4414.45</v>
      </c>
      <c r="Z36" s="63">
        <v>4414.45</v>
      </c>
      <c r="AA36" s="63">
        <v>4414.45</v>
      </c>
      <c r="AB36" s="63">
        <v>4414.45</v>
      </c>
      <c r="AC36" s="63">
        <v>4414.4799999999996</v>
      </c>
      <c r="AD36" s="63">
        <f t="shared" si="3"/>
        <v>39730.080000000002</v>
      </c>
    </row>
    <row r="37" spans="1:30" s="67" customFormat="1" ht="15" customHeight="1" x14ac:dyDescent="0.3">
      <c r="A37" s="10">
        <v>36</v>
      </c>
      <c r="B37" s="14" t="s">
        <v>123</v>
      </c>
      <c r="C37" s="14" t="s">
        <v>124</v>
      </c>
      <c r="D37" s="14" t="s">
        <v>200</v>
      </c>
      <c r="E37" s="14">
        <v>2014</v>
      </c>
      <c r="F37" s="12">
        <v>2016015249154</v>
      </c>
      <c r="G37" s="13" t="s">
        <v>125</v>
      </c>
      <c r="H37" s="14" t="s">
        <v>126</v>
      </c>
      <c r="I37" s="15" t="s">
        <v>33</v>
      </c>
      <c r="J37" s="14" t="s">
        <v>33</v>
      </c>
      <c r="K37" s="16">
        <v>0</v>
      </c>
      <c r="L37" s="17">
        <v>8642</v>
      </c>
      <c r="M37" s="17">
        <v>7871.39</v>
      </c>
      <c r="N37" s="17">
        <f t="shared" si="5"/>
        <v>8641.9990810000018</v>
      </c>
      <c r="O37" s="19">
        <f>N37</f>
        <v>8641.9990810000018</v>
      </c>
      <c r="P37" s="17">
        <v>16513.39</v>
      </c>
      <c r="Q37" s="17">
        <f t="shared" si="9"/>
        <v>9692.0029999999988</v>
      </c>
      <c r="R37" s="17">
        <v>9692</v>
      </c>
      <c r="S37" s="19"/>
      <c r="T37" s="19">
        <f t="shared" si="10"/>
        <v>0</v>
      </c>
      <c r="U37" s="67">
        <v>1076.8800000000001</v>
      </c>
      <c r="V37" s="67">
        <v>1076.8800000000001</v>
      </c>
      <c r="W37" s="67">
        <v>1076.8800000000001</v>
      </c>
      <c r="X37" s="67">
        <v>1076.8800000000001</v>
      </c>
      <c r="Y37" s="67">
        <v>1076.8800000000001</v>
      </c>
      <c r="Z37" s="67">
        <v>1076.8800000000001</v>
      </c>
      <c r="AA37" s="67">
        <v>1076.8800000000001</v>
      </c>
      <c r="AB37" s="67">
        <v>1076.8800000000001</v>
      </c>
      <c r="AC37" s="67">
        <v>1076.96</v>
      </c>
      <c r="AD37" s="67">
        <f t="shared" si="3"/>
        <v>9692</v>
      </c>
    </row>
    <row r="38" spans="1:30" s="62" customFormat="1" ht="15" customHeight="1" x14ac:dyDescent="0.3">
      <c r="A38" s="37">
        <v>37</v>
      </c>
      <c r="B38" s="38" t="s">
        <v>129</v>
      </c>
      <c r="C38" s="38" t="s">
        <v>130</v>
      </c>
      <c r="D38" s="38" t="s">
        <v>202</v>
      </c>
      <c r="E38" s="38">
        <v>2015</v>
      </c>
      <c r="F38" s="39">
        <v>2016015401066</v>
      </c>
      <c r="G38" s="40" t="s">
        <v>127</v>
      </c>
      <c r="H38" s="38" t="s">
        <v>131</v>
      </c>
      <c r="I38" s="55" t="s">
        <v>33</v>
      </c>
      <c r="J38" s="38" t="s">
        <v>33</v>
      </c>
      <c r="K38" s="41">
        <v>0.5</v>
      </c>
      <c r="L38" s="42">
        <v>19100.66</v>
      </c>
      <c r="M38" s="42">
        <v>17396.990000000002</v>
      </c>
      <c r="N38" s="42">
        <f t="shared" si="5"/>
        <v>19100.155321000002</v>
      </c>
      <c r="O38" s="43">
        <f>N38/2</f>
        <v>9550.077660500001</v>
      </c>
      <c r="P38" s="42">
        <v>0</v>
      </c>
      <c r="Q38" s="42">
        <f t="shared" si="9"/>
        <v>21421.390189999998</v>
      </c>
      <c r="R38" s="42">
        <v>10710.7</v>
      </c>
      <c r="S38" s="43">
        <f>Q38/2</f>
        <v>10710.695094999999</v>
      </c>
      <c r="T38" s="43">
        <f t="shared" si="10"/>
        <v>1190.0772327777777</v>
      </c>
      <c r="U38" s="62">
        <v>1190.08</v>
      </c>
      <c r="V38" s="62">
        <v>1190.08</v>
      </c>
      <c r="W38" s="62">
        <v>1190.08</v>
      </c>
      <c r="X38" s="62">
        <v>1190.08</v>
      </c>
      <c r="Y38" s="62">
        <v>1190.08</v>
      </c>
      <c r="Z38" s="62">
        <v>1190.08</v>
      </c>
      <c r="AA38" s="62">
        <v>1190.08</v>
      </c>
      <c r="AB38" s="62">
        <v>1190.08</v>
      </c>
      <c r="AC38" s="62">
        <v>1190.06</v>
      </c>
      <c r="AD38" s="62">
        <f t="shared" si="3"/>
        <v>10710.699999999999</v>
      </c>
    </row>
    <row r="39" spans="1:30" s="68" customFormat="1" ht="15" customHeight="1" x14ac:dyDescent="0.3">
      <c r="A39" s="45">
        <v>38</v>
      </c>
      <c r="B39" s="49" t="s">
        <v>132</v>
      </c>
      <c r="C39" s="49" t="s">
        <v>133</v>
      </c>
      <c r="D39" s="49" t="s">
        <v>203</v>
      </c>
      <c r="E39" s="49" t="s">
        <v>215</v>
      </c>
      <c r="F39" s="47">
        <v>2016010114069</v>
      </c>
      <c r="G39" s="48" t="s">
        <v>67</v>
      </c>
      <c r="H39" s="49" t="s">
        <v>134</v>
      </c>
      <c r="I39" s="53" t="s">
        <v>33</v>
      </c>
      <c r="J39" s="49" t="s">
        <v>135</v>
      </c>
      <c r="K39" s="50">
        <v>0.5</v>
      </c>
      <c r="L39" s="51">
        <v>26132</v>
      </c>
      <c r="M39" s="51">
        <v>23801.8</v>
      </c>
      <c r="N39" s="51">
        <f t="shared" si="5"/>
        <v>26131.996220000001</v>
      </c>
      <c r="O39" s="34">
        <f>N39/2</f>
        <v>13065.99811</v>
      </c>
      <c r="P39" s="51">
        <v>0</v>
      </c>
      <c r="Q39" s="51">
        <f t="shared" si="9"/>
        <v>29307.037999999997</v>
      </c>
      <c r="R39" s="51">
        <v>14653.52</v>
      </c>
      <c r="S39" s="34">
        <f>Q39/2</f>
        <v>14653.518999999998</v>
      </c>
      <c r="T39" s="34">
        <f t="shared" si="10"/>
        <v>1628.1687777777777</v>
      </c>
      <c r="U39" s="68">
        <v>1628.17</v>
      </c>
      <c r="V39" s="68">
        <v>1628.17</v>
      </c>
      <c r="W39" s="68">
        <v>1628.17</v>
      </c>
      <c r="X39" s="68">
        <v>1628.17</v>
      </c>
      <c r="Y39" s="68">
        <v>1628.17</v>
      </c>
      <c r="Z39" s="68">
        <v>1628.17</v>
      </c>
      <c r="AA39" s="68">
        <v>1628.17</v>
      </c>
      <c r="AB39" s="68">
        <v>1628.17</v>
      </c>
      <c r="AC39" s="68">
        <v>1628.16</v>
      </c>
      <c r="AD39" s="68">
        <f t="shared" si="3"/>
        <v>14653.52</v>
      </c>
    </row>
    <row r="40" spans="1:30" s="63" customFormat="1" ht="15" customHeight="1" x14ac:dyDescent="0.3">
      <c r="A40" s="1">
        <v>39</v>
      </c>
      <c r="B40" s="2" t="s">
        <v>136</v>
      </c>
      <c r="C40" s="2" t="s">
        <v>137</v>
      </c>
      <c r="D40" s="2" t="s">
        <v>199</v>
      </c>
      <c r="E40" s="2" t="s">
        <v>211</v>
      </c>
      <c r="F40" s="3">
        <v>2016010508079</v>
      </c>
      <c r="G40" s="4" t="s">
        <v>42</v>
      </c>
      <c r="H40" s="2" t="s">
        <v>138</v>
      </c>
      <c r="I40" s="5" t="s">
        <v>33</v>
      </c>
      <c r="J40" s="2" t="s">
        <v>135</v>
      </c>
      <c r="K40" s="6">
        <v>0.5</v>
      </c>
      <c r="L40" s="7">
        <v>22821.07</v>
      </c>
      <c r="M40" s="7">
        <v>20786.11</v>
      </c>
      <c r="N40" s="7">
        <f t="shared" si="5"/>
        <v>22821.070169000002</v>
      </c>
      <c r="O40" s="8">
        <f>N40/2</f>
        <v>11410.535084500001</v>
      </c>
      <c r="P40" s="7">
        <v>0</v>
      </c>
      <c r="Q40" s="7">
        <f t="shared" si="9"/>
        <v>25593.830005</v>
      </c>
      <c r="R40" s="7">
        <v>12796.91</v>
      </c>
      <c r="S40" s="8">
        <f>Q40/2</f>
        <v>12796.9150025</v>
      </c>
      <c r="T40" s="8">
        <f t="shared" si="10"/>
        <v>1421.8794447222222</v>
      </c>
      <c r="U40" s="63" t="s">
        <v>214</v>
      </c>
      <c r="V40" s="63" t="s">
        <v>214</v>
      </c>
      <c r="W40" s="63" t="s">
        <v>214</v>
      </c>
      <c r="X40" s="63" t="s">
        <v>214</v>
      </c>
      <c r="Y40" s="63" t="s">
        <v>214</v>
      </c>
      <c r="Z40" s="63" t="s">
        <v>214</v>
      </c>
      <c r="AA40" s="63" t="s">
        <v>214</v>
      </c>
      <c r="AB40" s="63" t="s">
        <v>214</v>
      </c>
      <c r="AC40" s="63" t="s">
        <v>214</v>
      </c>
      <c r="AD40" s="7">
        <v>12796.91</v>
      </c>
    </row>
    <row r="41" spans="1:30" s="67" customFormat="1" ht="15" customHeight="1" x14ac:dyDescent="0.3">
      <c r="A41" s="10">
        <v>40</v>
      </c>
      <c r="B41" s="14" t="s">
        <v>139</v>
      </c>
      <c r="C41" s="14" t="s">
        <v>140</v>
      </c>
      <c r="D41" s="14" t="s">
        <v>196</v>
      </c>
      <c r="E41" s="14">
        <v>2014</v>
      </c>
      <c r="F41" s="12">
        <v>2016010106074</v>
      </c>
      <c r="G41" s="13" t="s">
        <v>67</v>
      </c>
      <c r="H41" s="14" t="s">
        <v>68</v>
      </c>
      <c r="I41" s="15" t="s">
        <v>33</v>
      </c>
      <c r="J41" s="14" t="s">
        <v>141</v>
      </c>
      <c r="K41" s="16">
        <v>0.75</v>
      </c>
      <c r="L41" s="17">
        <v>33258.9</v>
      </c>
      <c r="M41" s="17">
        <v>30293.200000000001</v>
      </c>
      <c r="N41" s="17">
        <f t="shared" si="5"/>
        <v>33258.904280000002</v>
      </c>
      <c r="O41" s="19">
        <f>(N41/100)*25</f>
        <v>8314.7260700000006</v>
      </c>
      <c r="P41" s="17">
        <v>3695.43</v>
      </c>
      <c r="Q41" s="17">
        <f t="shared" si="9"/>
        <v>37299.856350000002</v>
      </c>
      <c r="R41" s="17">
        <v>37299.86</v>
      </c>
      <c r="S41" s="19">
        <f>Q41*0.25</f>
        <v>9324.9640875000005</v>
      </c>
      <c r="T41" s="19">
        <f t="shared" si="10"/>
        <v>1036.1071208333333</v>
      </c>
      <c r="U41" s="67">
        <v>4144.42</v>
      </c>
      <c r="V41" s="67">
        <v>4144.42</v>
      </c>
      <c r="W41" s="67">
        <v>4144.42</v>
      </c>
      <c r="X41" s="67">
        <v>4144.42</v>
      </c>
      <c r="Y41" s="67">
        <v>4144.42</v>
      </c>
      <c r="Z41" s="67">
        <v>4144.42</v>
      </c>
      <c r="AA41" s="67">
        <v>4144.42</v>
      </c>
      <c r="AB41" s="67">
        <v>4144.42</v>
      </c>
      <c r="AC41" s="67">
        <v>4144.5</v>
      </c>
      <c r="AD41" s="67">
        <f t="shared" si="3"/>
        <v>37299.859999999993</v>
      </c>
    </row>
    <row r="42" spans="1:30" s="62" customFormat="1" ht="15" customHeight="1" x14ac:dyDescent="0.3">
      <c r="A42" s="37">
        <v>41</v>
      </c>
      <c r="B42" s="38" t="s">
        <v>142</v>
      </c>
      <c r="C42" s="38" t="s">
        <v>143</v>
      </c>
      <c r="D42" s="38" t="s">
        <v>204</v>
      </c>
      <c r="E42" s="38" t="s">
        <v>215</v>
      </c>
      <c r="F42" s="39">
        <v>2016010205068</v>
      </c>
      <c r="G42" s="40" t="s">
        <v>37</v>
      </c>
      <c r="H42" s="38" t="s">
        <v>144</v>
      </c>
      <c r="I42" s="55" t="s">
        <v>33</v>
      </c>
      <c r="J42" s="38" t="s">
        <v>145</v>
      </c>
      <c r="K42" s="41">
        <v>0.5</v>
      </c>
      <c r="L42" s="42">
        <v>21974.63</v>
      </c>
      <c r="M42" s="42">
        <v>20015.150000000001</v>
      </c>
      <c r="N42" s="42">
        <f t="shared" si="5"/>
        <v>21974.633185000002</v>
      </c>
      <c r="O42" s="43">
        <f>N42/2</f>
        <v>10987.316592500001</v>
      </c>
      <c r="P42" s="42">
        <v>0</v>
      </c>
      <c r="Q42" s="42">
        <f t="shared" si="9"/>
        <v>24644.547545000001</v>
      </c>
      <c r="R42" s="42">
        <v>12322.27</v>
      </c>
      <c r="S42" s="43">
        <f t="shared" ref="S42:S45" si="11">Q42/2</f>
        <v>12322.273772500001</v>
      </c>
      <c r="T42" s="43">
        <f t="shared" si="10"/>
        <v>1369.1415302777777</v>
      </c>
      <c r="U42" s="62">
        <v>1369.14</v>
      </c>
      <c r="V42" s="62">
        <v>1369.14</v>
      </c>
      <c r="W42" s="62">
        <v>1369.14</v>
      </c>
      <c r="X42" s="62">
        <v>1369.14</v>
      </c>
      <c r="Y42" s="62">
        <v>1369.14</v>
      </c>
      <c r="Z42" s="62">
        <v>1369.14</v>
      </c>
      <c r="AA42" s="62">
        <v>1369.14</v>
      </c>
      <c r="AB42" s="62">
        <v>1369.14</v>
      </c>
      <c r="AC42" s="62">
        <v>1369.15</v>
      </c>
      <c r="AD42" s="62">
        <f t="shared" si="3"/>
        <v>12322.269999999999</v>
      </c>
    </row>
    <row r="43" spans="1:30" s="67" customFormat="1" ht="15" customHeight="1" x14ac:dyDescent="0.3">
      <c r="A43" s="10">
        <v>42</v>
      </c>
      <c r="B43" s="14" t="s">
        <v>146</v>
      </c>
      <c r="C43" s="14" t="s">
        <v>147</v>
      </c>
      <c r="D43" s="14" t="s">
        <v>195</v>
      </c>
      <c r="E43" s="14">
        <v>2013</v>
      </c>
      <c r="F43" s="12">
        <v>2016010205072</v>
      </c>
      <c r="G43" s="13" t="s">
        <v>37</v>
      </c>
      <c r="H43" s="14" t="s">
        <v>144</v>
      </c>
      <c r="I43" s="15" t="s">
        <v>33</v>
      </c>
      <c r="J43" s="14" t="s">
        <v>145</v>
      </c>
      <c r="K43" s="16">
        <v>0.5</v>
      </c>
      <c r="L43" s="17">
        <v>21456.75</v>
      </c>
      <c r="M43" s="17">
        <v>19543.45</v>
      </c>
      <c r="N43" s="17">
        <f t="shared" si="5"/>
        <v>21456.753755000002</v>
      </c>
      <c r="O43" s="19">
        <f>N43/2</f>
        <v>10728.376877500001</v>
      </c>
      <c r="P43" s="17">
        <v>0</v>
      </c>
      <c r="Q43" s="17">
        <f t="shared" si="9"/>
        <v>24063.745124999998</v>
      </c>
      <c r="R43" s="17">
        <v>24063.75</v>
      </c>
      <c r="S43" s="19">
        <f t="shared" si="11"/>
        <v>12031.872562499999</v>
      </c>
      <c r="T43" s="19">
        <f t="shared" si="10"/>
        <v>1336.8747291666666</v>
      </c>
      <c r="U43" s="67">
        <v>2673.75</v>
      </c>
      <c r="V43" s="67">
        <v>2673.75</v>
      </c>
      <c r="W43" s="67">
        <v>2673.75</v>
      </c>
      <c r="X43" s="67">
        <v>2673.75</v>
      </c>
      <c r="Y43" s="67">
        <v>2673.75</v>
      </c>
      <c r="Z43" s="67">
        <v>2673.75</v>
      </c>
      <c r="AA43" s="67">
        <v>2673.75</v>
      </c>
      <c r="AB43" s="67">
        <v>2673.75</v>
      </c>
      <c r="AC43" s="67">
        <v>2673.75</v>
      </c>
      <c r="AD43" s="67">
        <f t="shared" si="3"/>
        <v>24063.75</v>
      </c>
    </row>
    <row r="44" spans="1:30" s="63" customFormat="1" ht="15" customHeight="1" x14ac:dyDescent="0.3">
      <c r="A44" s="1">
        <v>43</v>
      </c>
      <c r="B44" s="2" t="s">
        <v>148</v>
      </c>
      <c r="C44" s="2" t="s">
        <v>149</v>
      </c>
      <c r="D44" s="2" t="s">
        <v>195</v>
      </c>
      <c r="E44" s="2">
        <v>2014</v>
      </c>
      <c r="F44" s="3">
        <v>2016010205073</v>
      </c>
      <c r="G44" s="4" t="s">
        <v>37</v>
      </c>
      <c r="H44" s="2" t="s">
        <v>144</v>
      </c>
      <c r="I44" s="5" t="s">
        <v>33</v>
      </c>
      <c r="J44" s="2" t="s">
        <v>145</v>
      </c>
      <c r="K44" s="6">
        <v>0.5</v>
      </c>
      <c r="L44" s="7">
        <v>21856.81</v>
      </c>
      <c r="M44" s="7">
        <v>19907.830000000002</v>
      </c>
      <c r="N44" s="7">
        <f t="shared" si="5"/>
        <v>21856.806557000004</v>
      </c>
      <c r="O44" s="8">
        <f>N44/2</f>
        <v>10928.403278500002</v>
      </c>
      <c r="P44" s="7">
        <v>0</v>
      </c>
      <c r="Q44" s="7">
        <f t="shared" si="9"/>
        <v>24512.412414999999</v>
      </c>
      <c r="R44" s="7">
        <v>24512.41</v>
      </c>
      <c r="S44" s="8">
        <f t="shared" si="11"/>
        <v>12256.206207499999</v>
      </c>
      <c r="T44" s="8">
        <f t="shared" si="10"/>
        <v>1361.8006897222222</v>
      </c>
      <c r="U44" s="63">
        <v>2723.6</v>
      </c>
      <c r="V44" s="63">
        <v>2723.6</v>
      </c>
      <c r="W44" s="63">
        <v>2723.6</v>
      </c>
      <c r="X44" s="63">
        <v>2723.6</v>
      </c>
      <c r="Y44" s="63">
        <v>2723.6</v>
      </c>
      <c r="Z44" s="63">
        <v>2723.6</v>
      </c>
      <c r="AA44" s="63">
        <v>2723.6</v>
      </c>
      <c r="AB44" s="63">
        <v>2723.6</v>
      </c>
      <c r="AC44" s="63">
        <v>2723.61</v>
      </c>
      <c r="AD44" s="63">
        <f t="shared" si="3"/>
        <v>24512.41</v>
      </c>
    </row>
    <row r="45" spans="1:30" s="67" customFormat="1" ht="15" customHeight="1" x14ac:dyDescent="0.3">
      <c r="A45" s="10">
        <v>44</v>
      </c>
      <c r="B45" s="14" t="s">
        <v>150</v>
      </c>
      <c r="C45" s="14" t="s">
        <v>151</v>
      </c>
      <c r="D45" s="14" t="s">
        <v>204</v>
      </c>
      <c r="E45" s="14">
        <v>2011</v>
      </c>
      <c r="F45" s="12">
        <v>2016010208070</v>
      </c>
      <c r="G45" s="13" t="s">
        <v>37</v>
      </c>
      <c r="H45" s="14" t="s">
        <v>55</v>
      </c>
      <c r="I45" s="15" t="s">
        <v>33</v>
      </c>
      <c r="J45" s="14" t="s">
        <v>152</v>
      </c>
      <c r="K45" s="16">
        <v>0.5</v>
      </c>
      <c r="L45" s="17">
        <v>20545.45</v>
      </c>
      <c r="M45" s="17">
        <v>18713.41</v>
      </c>
      <c r="N45" s="17">
        <f t="shared" si="5"/>
        <v>20545.452839000001</v>
      </c>
      <c r="O45" s="19">
        <f>N45/2</f>
        <v>10272.726419500001</v>
      </c>
      <c r="P45" s="17">
        <v>0</v>
      </c>
      <c r="Q45" s="17">
        <f t="shared" si="9"/>
        <v>23041.722174999999</v>
      </c>
      <c r="R45" s="17">
        <v>23041.72</v>
      </c>
      <c r="S45" s="19">
        <f t="shared" si="11"/>
        <v>11520.861087499999</v>
      </c>
      <c r="T45" s="19">
        <f t="shared" si="10"/>
        <v>1280.0956763888889</v>
      </c>
      <c r="U45" s="67">
        <v>2560.19</v>
      </c>
      <c r="V45" s="67">
        <v>2560.19</v>
      </c>
      <c r="W45" s="67">
        <v>2560.19</v>
      </c>
      <c r="X45" s="67">
        <v>2560.19</v>
      </c>
      <c r="Y45" s="67">
        <v>2560.19</v>
      </c>
      <c r="Z45" s="67">
        <v>2560.19</v>
      </c>
      <c r="AA45" s="67">
        <v>2560.19</v>
      </c>
      <c r="AB45" s="67">
        <v>2560.19</v>
      </c>
      <c r="AC45" s="67">
        <v>2560.1999999999998</v>
      </c>
      <c r="AD45" s="67">
        <f t="shared" si="3"/>
        <v>23041.72</v>
      </c>
    </row>
    <row r="46" spans="1:30" s="62" customFormat="1" ht="15" customHeight="1" x14ac:dyDescent="0.3">
      <c r="A46" s="37">
        <v>45</v>
      </c>
      <c r="B46" s="38" t="s">
        <v>153</v>
      </c>
      <c r="C46" s="38" t="s">
        <v>154</v>
      </c>
      <c r="D46" s="38" t="s">
        <v>205</v>
      </c>
      <c r="E46" s="38">
        <v>2015</v>
      </c>
      <c r="F46" s="39">
        <v>2016010103074</v>
      </c>
      <c r="G46" s="40" t="s">
        <v>67</v>
      </c>
      <c r="H46" s="38" t="s">
        <v>155</v>
      </c>
      <c r="I46" s="55" t="s">
        <v>33</v>
      </c>
      <c r="J46" s="38" t="s">
        <v>33</v>
      </c>
      <c r="K46" s="41">
        <v>1</v>
      </c>
      <c r="L46" s="42">
        <v>0</v>
      </c>
      <c r="M46" s="42">
        <v>0</v>
      </c>
      <c r="N46" s="42">
        <f t="shared" si="5"/>
        <v>0</v>
      </c>
      <c r="O46" s="43">
        <v>0</v>
      </c>
      <c r="P46" s="42">
        <v>0</v>
      </c>
      <c r="Q46" s="42">
        <f t="shared" si="9"/>
        <v>0</v>
      </c>
      <c r="R46" s="42">
        <v>0</v>
      </c>
      <c r="S46" s="43"/>
      <c r="T46" s="43">
        <f t="shared" si="10"/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f t="shared" si="3"/>
        <v>0</v>
      </c>
    </row>
    <row r="47" spans="1:30" s="67" customFormat="1" ht="15" customHeight="1" x14ac:dyDescent="0.3">
      <c r="A47" s="10">
        <v>46</v>
      </c>
      <c r="B47" s="14" t="s">
        <v>156</v>
      </c>
      <c r="C47" s="14" t="s">
        <v>157</v>
      </c>
      <c r="D47" s="14" t="s">
        <v>195</v>
      </c>
      <c r="E47" s="14">
        <v>2013</v>
      </c>
      <c r="F47" s="12">
        <v>2016010205067</v>
      </c>
      <c r="G47" s="13" t="s">
        <v>37</v>
      </c>
      <c r="H47" s="14" t="s">
        <v>144</v>
      </c>
      <c r="I47" s="15" t="s">
        <v>33</v>
      </c>
      <c r="J47" s="14" t="s">
        <v>158</v>
      </c>
      <c r="K47" s="16">
        <v>0.5</v>
      </c>
      <c r="L47" s="17">
        <v>22017.37</v>
      </c>
      <c r="M47" s="17">
        <v>20054.080000000002</v>
      </c>
      <c r="N47" s="17">
        <f t="shared" si="5"/>
        <v>22017.374432000004</v>
      </c>
      <c r="O47" s="19">
        <f t="shared" ref="O47:O50" si="12">N47/2</f>
        <v>11008.687216000002</v>
      </c>
      <c r="P47" s="17">
        <v>0</v>
      </c>
      <c r="Q47" s="17">
        <f t="shared" si="9"/>
        <v>24692.480454999997</v>
      </c>
      <c r="R47" s="17">
        <v>24692.48</v>
      </c>
      <c r="S47" s="19">
        <f t="shared" ref="S47:S50" si="13">Q47/2</f>
        <v>12346.240227499999</v>
      </c>
      <c r="T47" s="19">
        <f t="shared" si="10"/>
        <v>1371.8044697222222</v>
      </c>
      <c r="U47" s="67">
        <v>2743.6</v>
      </c>
      <c r="V47" s="67">
        <v>2743.6</v>
      </c>
      <c r="W47" s="67">
        <v>2743.6</v>
      </c>
      <c r="X47" s="67">
        <v>2743.6</v>
      </c>
      <c r="Y47" s="67">
        <v>2743.6</v>
      </c>
      <c r="Z47" s="67">
        <v>2743.6</v>
      </c>
      <c r="AA47" s="67">
        <v>2743.6</v>
      </c>
      <c r="AB47" s="67">
        <v>2743.6</v>
      </c>
      <c r="AC47" s="67">
        <v>2743.68</v>
      </c>
      <c r="AD47" s="67">
        <f t="shared" si="3"/>
        <v>24692.479999999996</v>
      </c>
    </row>
    <row r="48" spans="1:30" s="63" customFormat="1" ht="15" customHeight="1" x14ac:dyDescent="0.3">
      <c r="A48" s="1">
        <v>47</v>
      </c>
      <c r="B48" s="2" t="s">
        <v>159</v>
      </c>
      <c r="C48" s="2" t="s">
        <v>160</v>
      </c>
      <c r="D48" s="2" t="s">
        <v>195</v>
      </c>
      <c r="E48" s="2">
        <v>2013</v>
      </c>
      <c r="F48" s="3">
        <v>2016010205065</v>
      </c>
      <c r="G48" s="4" t="s">
        <v>37</v>
      </c>
      <c r="H48" s="2" t="s">
        <v>144</v>
      </c>
      <c r="I48" s="5" t="s">
        <v>33</v>
      </c>
      <c r="J48" s="2" t="s">
        <v>33</v>
      </c>
      <c r="K48" s="6">
        <v>0.5</v>
      </c>
      <c r="L48" s="7">
        <v>21931.87</v>
      </c>
      <c r="M48" s="7">
        <v>19976.2</v>
      </c>
      <c r="N48" s="7">
        <f t="shared" si="5"/>
        <v>21931.869980000003</v>
      </c>
      <c r="O48" s="8">
        <f t="shared" si="12"/>
        <v>10965.934990000002</v>
      </c>
      <c r="P48" s="7">
        <v>0</v>
      </c>
      <c r="Q48" s="7">
        <f t="shared" si="9"/>
        <v>24596.592204999997</v>
      </c>
      <c r="R48" s="7">
        <v>24596.59</v>
      </c>
      <c r="S48" s="8">
        <f t="shared" si="13"/>
        <v>12298.296102499999</v>
      </c>
      <c r="T48" s="8">
        <f t="shared" si="10"/>
        <v>1366.4773447222221</v>
      </c>
      <c r="U48" s="63">
        <v>2732.95</v>
      </c>
      <c r="V48" s="63">
        <v>2732.95</v>
      </c>
      <c r="W48" s="63">
        <v>2732.95</v>
      </c>
      <c r="X48" s="63">
        <v>2732.95</v>
      </c>
      <c r="Y48" s="63">
        <v>2732.95</v>
      </c>
      <c r="Z48" s="63">
        <v>2732.95</v>
      </c>
      <c r="AA48" s="63">
        <v>2732.95</v>
      </c>
      <c r="AB48" s="63">
        <v>2732.95</v>
      </c>
      <c r="AC48" s="63">
        <v>2732.99</v>
      </c>
      <c r="AD48" s="63">
        <f t="shared" si="3"/>
        <v>24596.590000000004</v>
      </c>
    </row>
    <row r="49" spans="1:31" s="68" customFormat="1" ht="15" customHeight="1" x14ac:dyDescent="0.3">
      <c r="A49" s="45">
        <v>48</v>
      </c>
      <c r="B49" s="49" t="s">
        <v>161</v>
      </c>
      <c r="C49" s="49" t="s">
        <v>162</v>
      </c>
      <c r="D49" s="49" t="s">
        <v>195</v>
      </c>
      <c r="E49" s="49" t="s">
        <v>217</v>
      </c>
      <c r="F49" s="47">
        <v>2016010205069</v>
      </c>
      <c r="G49" s="48" t="s">
        <v>37</v>
      </c>
      <c r="H49" s="49" t="s">
        <v>144</v>
      </c>
      <c r="I49" s="53" t="s">
        <v>33</v>
      </c>
      <c r="J49" s="49" t="s">
        <v>158</v>
      </c>
      <c r="K49" s="50">
        <v>0.5</v>
      </c>
      <c r="L49" s="51">
        <v>22646.11</v>
      </c>
      <c r="M49" s="51">
        <v>20626.75</v>
      </c>
      <c r="N49" s="51">
        <f t="shared" si="5"/>
        <v>22646.108825000003</v>
      </c>
      <c r="O49" s="34">
        <f t="shared" si="12"/>
        <v>11323.054412500001</v>
      </c>
      <c r="P49" s="51">
        <v>0</v>
      </c>
      <c r="Q49" s="51">
        <f t="shared" si="9"/>
        <v>25397.612365000001</v>
      </c>
      <c r="R49" s="51">
        <v>12698.81</v>
      </c>
      <c r="S49" s="34">
        <f t="shared" si="13"/>
        <v>12698.8061825</v>
      </c>
      <c r="T49" s="34">
        <f t="shared" si="10"/>
        <v>1410.9784647222223</v>
      </c>
      <c r="U49" s="68">
        <v>1410.98</v>
      </c>
      <c r="V49" s="68">
        <v>1410.98</v>
      </c>
      <c r="W49" s="68">
        <v>1410.98</v>
      </c>
      <c r="X49" s="68">
        <v>1410.98</v>
      </c>
      <c r="Y49" s="68">
        <v>1410.98</v>
      </c>
      <c r="Z49" s="68">
        <v>1410.98</v>
      </c>
      <c r="AA49" s="68">
        <v>1410.98</v>
      </c>
      <c r="AB49" s="68">
        <v>1410.98</v>
      </c>
      <c r="AC49" s="68">
        <v>1410.98</v>
      </c>
      <c r="AD49" s="68">
        <f t="shared" si="3"/>
        <v>12698.819999999998</v>
      </c>
    </row>
    <row r="50" spans="1:31" s="62" customFormat="1" ht="15" customHeight="1" x14ac:dyDescent="0.3">
      <c r="A50" s="37">
        <v>49</v>
      </c>
      <c r="B50" s="38" t="s">
        <v>163</v>
      </c>
      <c r="C50" s="38" t="s">
        <v>164</v>
      </c>
      <c r="D50" s="38" t="s">
        <v>195</v>
      </c>
      <c r="E50" s="38" t="s">
        <v>215</v>
      </c>
      <c r="F50" s="39">
        <v>2016010205074</v>
      </c>
      <c r="G50" s="40" t="s">
        <v>37</v>
      </c>
      <c r="H50" s="38" t="s">
        <v>144</v>
      </c>
      <c r="I50" s="55" t="s">
        <v>33</v>
      </c>
      <c r="J50" s="38" t="s">
        <v>158</v>
      </c>
      <c r="K50" s="41">
        <v>0.5</v>
      </c>
      <c r="L50" s="42">
        <v>22646.11</v>
      </c>
      <c r="M50" s="42">
        <v>20626.75</v>
      </c>
      <c r="N50" s="42">
        <f t="shared" si="5"/>
        <v>22646.108825000003</v>
      </c>
      <c r="O50" s="43">
        <f t="shared" si="12"/>
        <v>11323.054412500001</v>
      </c>
      <c r="P50" s="7">
        <v>11323.05</v>
      </c>
      <c r="Q50" s="42">
        <f t="shared" si="9"/>
        <v>25397.612365000001</v>
      </c>
      <c r="R50" s="42">
        <v>12698.81</v>
      </c>
      <c r="S50" s="43">
        <f t="shared" si="13"/>
        <v>12698.8061825</v>
      </c>
      <c r="T50" s="43">
        <f t="shared" si="10"/>
        <v>1410.9784647222223</v>
      </c>
      <c r="U50" s="62">
        <v>1410.98</v>
      </c>
      <c r="V50" s="62">
        <v>1410.98</v>
      </c>
      <c r="W50" s="62">
        <v>1410.98</v>
      </c>
      <c r="X50" s="62">
        <v>1410.98</v>
      </c>
      <c r="Y50" s="62">
        <v>1410.98</v>
      </c>
      <c r="Z50" s="62">
        <v>1410.98</v>
      </c>
      <c r="AA50" s="62">
        <v>1410.98</v>
      </c>
      <c r="AB50" s="62">
        <v>1410.98</v>
      </c>
      <c r="AC50" s="62">
        <v>1410.97</v>
      </c>
      <c r="AD50" s="62">
        <f t="shared" si="3"/>
        <v>12698.809999999998</v>
      </c>
    </row>
    <row r="51" spans="1:31" s="68" customFormat="1" ht="15" customHeight="1" x14ac:dyDescent="0.3">
      <c r="A51" s="45">
        <v>50</v>
      </c>
      <c r="B51" s="49" t="s">
        <v>165</v>
      </c>
      <c r="C51" s="49" t="s">
        <v>166</v>
      </c>
      <c r="D51" s="49" t="s">
        <v>195</v>
      </c>
      <c r="E51" s="49" t="s">
        <v>215</v>
      </c>
      <c r="F51" s="47">
        <v>2016010213063</v>
      </c>
      <c r="G51" s="48" t="s">
        <v>37</v>
      </c>
      <c r="H51" s="49" t="s">
        <v>144</v>
      </c>
      <c r="I51" s="53" t="s">
        <v>33</v>
      </c>
      <c r="J51" s="49" t="s">
        <v>141</v>
      </c>
      <c r="K51" s="50">
        <v>1</v>
      </c>
      <c r="L51" s="51">
        <v>0</v>
      </c>
      <c r="M51" s="51">
        <v>0</v>
      </c>
      <c r="N51" s="51">
        <f t="shared" si="5"/>
        <v>0</v>
      </c>
      <c r="O51" s="34">
        <v>0</v>
      </c>
      <c r="P51" s="51">
        <v>0</v>
      </c>
      <c r="Q51" s="51">
        <f t="shared" si="9"/>
        <v>0</v>
      </c>
      <c r="R51" s="51">
        <v>0</v>
      </c>
      <c r="S51" s="34"/>
      <c r="T51" s="34">
        <f t="shared" si="10"/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f t="shared" si="3"/>
        <v>0</v>
      </c>
    </row>
    <row r="52" spans="1:31" s="62" customFormat="1" ht="15" customHeight="1" x14ac:dyDescent="0.3">
      <c r="A52" s="37">
        <v>51</v>
      </c>
      <c r="B52" s="38" t="s">
        <v>167</v>
      </c>
      <c r="C52" s="38" t="s">
        <v>168</v>
      </c>
      <c r="D52" s="38" t="s">
        <v>195</v>
      </c>
      <c r="E52" s="38" t="s">
        <v>215</v>
      </c>
      <c r="F52" s="39">
        <v>2016010212064</v>
      </c>
      <c r="G52" s="40" t="s">
        <v>37</v>
      </c>
      <c r="H52" s="38" t="s">
        <v>58</v>
      </c>
      <c r="I52" s="55" t="s">
        <v>33</v>
      </c>
      <c r="J52" s="38" t="s">
        <v>169</v>
      </c>
      <c r="K52" s="41">
        <v>1</v>
      </c>
      <c r="L52" s="42">
        <v>0</v>
      </c>
      <c r="M52" s="42">
        <v>0</v>
      </c>
      <c r="N52" s="42">
        <f t="shared" si="5"/>
        <v>0</v>
      </c>
      <c r="O52" s="43">
        <v>0</v>
      </c>
      <c r="P52" s="42">
        <v>0</v>
      </c>
      <c r="Q52" s="42">
        <f t="shared" si="9"/>
        <v>0</v>
      </c>
      <c r="R52" s="42">
        <v>0</v>
      </c>
      <c r="S52" s="43"/>
      <c r="T52" s="43">
        <f t="shared" si="10"/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f t="shared" si="3"/>
        <v>0</v>
      </c>
    </row>
    <row r="53" spans="1:31" s="68" customFormat="1" ht="15" customHeight="1" x14ac:dyDescent="0.3">
      <c r="A53" s="45">
        <v>52</v>
      </c>
      <c r="B53" s="49" t="s">
        <v>170</v>
      </c>
      <c r="C53" s="49" t="s">
        <v>171</v>
      </c>
      <c r="D53" s="49" t="s">
        <v>195</v>
      </c>
      <c r="E53" s="49" t="s">
        <v>215</v>
      </c>
      <c r="F53" s="47">
        <v>2016010201066</v>
      </c>
      <c r="G53" s="48" t="s">
        <v>37</v>
      </c>
      <c r="H53" s="49" t="s">
        <v>58</v>
      </c>
      <c r="I53" s="53" t="s">
        <v>33</v>
      </c>
      <c r="J53" s="45" t="s">
        <v>172</v>
      </c>
      <c r="K53" s="50">
        <v>0.75</v>
      </c>
      <c r="L53" s="51">
        <v>23318.59</v>
      </c>
      <c r="M53" s="51">
        <v>21239.27</v>
      </c>
      <c r="N53" s="51">
        <f t="shared" si="5"/>
        <v>23318.594533000003</v>
      </c>
      <c r="O53" s="34">
        <f>(N53/100)*25</f>
        <v>5829.6486332500008</v>
      </c>
      <c r="P53" s="51">
        <v>0</v>
      </c>
      <c r="Q53" s="51">
        <f t="shared" si="9"/>
        <v>26151.798684999998</v>
      </c>
      <c r="R53" s="51">
        <v>6537.95</v>
      </c>
      <c r="S53" s="34">
        <f>Q53*0.25</f>
        <v>6537.9496712499995</v>
      </c>
      <c r="T53" s="34">
        <f t="shared" si="10"/>
        <v>726.438852361111</v>
      </c>
      <c r="U53" s="68">
        <v>726.44</v>
      </c>
      <c r="V53" s="68">
        <v>726.44</v>
      </c>
      <c r="W53" s="68">
        <v>726.44</v>
      </c>
      <c r="X53" s="68">
        <v>726.44</v>
      </c>
      <c r="Y53" s="68">
        <v>726.44</v>
      </c>
      <c r="Z53" s="68">
        <v>726.44</v>
      </c>
      <c r="AA53" s="68">
        <v>726.44</v>
      </c>
      <c r="AB53" s="68">
        <v>726.44</v>
      </c>
      <c r="AC53" s="68">
        <v>726.43</v>
      </c>
      <c r="AD53" s="68">
        <f t="shared" si="3"/>
        <v>6537.9500000000007</v>
      </c>
    </row>
    <row r="54" spans="1:31" s="62" customFormat="1" ht="15" customHeight="1" x14ac:dyDescent="0.3">
      <c r="A54" s="37">
        <v>53</v>
      </c>
      <c r="B54" s="38" t="s">
        <v>173</v>
      </c>
      <c r="C54" s="38" t="s">
        <v>174</v>
      </c>
      <c r="D54" s="38" t="s">
        <v>195</v>
      </c>
      <c r="E54" s="38" t="s">
        <v>215</v>
      </c>
      <c r="F54" s="39">
        <v>2016010225063</v>
      </c>
      <c r="G54" s="40" t="s">
        <v>37</v>
      </c>
      <c r="H54" s="38" t="s">
        <v>175</v>
      </c>
      <c r="I54" s="55" t="s">
        <v>33</v>
      </c>
      <c r="J54" s="38" t="s">
        <v>33</v>
      </c>
      <c r="K54" s="41">
        <v>0.75</v>
      </c>
      <c r="L54" s="42">
        <v>23318.59</v>
      </c>
      <c r="M54" s="42">
        <v>21239.27</v>
      </c>
      <c r="N54" s="42">
        <f t="shared" si="5"/>
        <v>23318.594533000003</v>
      </c>
      <c r="O54" s="43">
        <f>(N54/100)*25</f>
        <v>5829.6486332500008</v>
      </c>
      <c r="P54" s="42">
        <v>0</v>
      </c>
      <c r="Q54" s="42">
        <f t="shared" si="9"/>
        <v>26151.798684999998</v>
      </c>
      <c r="R54" s="42">
        <v>6537.95</v>
      </c>
      <c r="S54" s="43">
        <f>Q54*0.25</f>
        <v>6537.9496712499995</v>
      </c>
      <c r="T54" s="43">
        <f t="shared" si="10"/>
        <v>726.438852361111</v>
      </c>
      <c r="U54" s="62">
        <v>726.44</v>
      </c>
      <c r="V54" s="62">
        <v>726.44</v>
      </c>
      <c r="W54" s="62">
        <v>726.44</v>
      </c>
      <c r="X54" s="62">
        <v>726.44</v>
      </c>
      <c r="Y54" s="62">
        <v>726.44</v>
      </c>
      <c r="Z54" s="62">
        <v>726.44</v>
      </c>
      <c r="AA54" s="62">
        <v>726.44</v>
      </c>
      <c r="AB54" s="62">
        <v>726.44</v>
      </c>
      <c r="AC54" s="62">
        <v>726.43</v>
      </c>
      <c r="AD54" s="62">
        <f t="shared" si="3"/>
        <v>6537.9500000000007</v>
      </c>
    </row>
    <row r="55" spans="1:31" s="68" customFormat="1" ht="15" customHeight="1" x14ac:dyDescent="0.3">
      <c r="A55" s="45">
        <v>54</v>
      </c>
      <c r="B55" s="49" t="s">
        <v>176</v>
      </c>
      <c r="C55" s="49" t="s">
        <v>177</v>
      </c>
      <c r="D55" s="49" t="s">
        <v>202</v>
      </c>
      <c r="E55" s="49">
        <v>2015</v>
      </c>
      <c r="F55" s="47">
        <v>2016010902100</v>
      </c>
      <c r="G55" s="48" t="s">
        <v>30</v>
      </c>
      <c r="H55" s="49" t="s">
        <v>31</v>
      </c>
      <c r="I55" s="53" t="s">
        <v>33</v>
      </c>
      <c r="J55" s="49" t="s">
        <v>172</v>
      </c>
      <c r="K55" s="50">
        <v>0.5</v>
      </c>
      <c r="L55" s="51">
        <v>22263.98</v>
      </c>
      <c r="M55" s="51">
        <v>20278.7</v>
      </c>
      <c r="N55" s="51">
        <f t="shared" si="5"/>
        <v>22263.984730000004</v>
      </c>
      <c r="O55" s="34">
        <f>N55/2</f>
        <v>11131.992365000002</v>
      </c>
      <c r="P55" s="51">
        <v>0</v>
      </c>
      <c r="Q55" s="51">
        <f t="shared" si="9"/>
        <v>24969.053569999996</v>
      </c>
      <c r="R55" s="51">
        <v>12484.53</v>
      </c>
      <c r="S55" s="34">
        <f>Q55/2</f>
        <v>12484.526784999998</v>
      </c>
      <c r="T55" s="34">
        <f t="shared" si="10"/>
        <v>1387.1696427777777</v>
      </c>
      <c r="U55" s="68">
        <v>1387.17</v>
      </c>
      <c r="V55" s="68">
        <v>1387.17</v>
      </c>
      <c r="W55" s="68">
        <v>1387.17</v>
      </c>
      <c r="X55" s="68">
        <v>1387.17</v>
      </c>
      <c r="Y55" s="68">
        <v>1387.17</v>
      </c>
      <c r="Z55" s="68">
        <v>1387.17</v>
      </c>
      <c r="AA55" s="68">
        <v>1387.17</v>
      </c>
      <c r="AB55" s="68">
        <v>1387.17</v>
      </c>
      <c r="AC55" s="68">
        <v>1387.17</v>
      </c>
      <c r="AD55" s="68">
        <f t="shared" si="3"/>
        <v>12484.53</v>
      </c>
    </row>
    <row r="56" spans="1:31" s="62" customFormat="1" ht="15" customHeight="1" x14ac:dyDescent="0.3">
      <c r="A56" s="37">
        <v>55</v>
      </c>
      <c r="B56" s="38" t="s">
        <v>178</v>
      </c>
      <c r="C56" s="38" t="s">
        <v>179</v>
      </c>
      <c r="D56" s="38" t="s">
        <v>195</v>
      </c>
      <c r="E56" s="38">
        <v>2015</v>
      </c>
      <c r="F56" s="39">
        <v>2016010205066</v>
      </c>
      <c r="G56" s="40" t="s">
        <v>37</v>
      </c>
      <c r="H56" s="38" t="s">
        <v>144</v>
      </c>
      <c r="I56" s="55" t="s">
        <v>33</v>
      </c>
      <c r="J56" s="38" t="s">
        <v>180</v>
      </c>
      <c r="K56" s="41">
        <v>0.5</v>
      </c>
      <c r="L56" s="42">
        <v>28708.82</v>
      </c>
      <c r="M56" s="42">
        <v>26148.85</v>
      </c>
      <c r="N56" s="42">
        <f t="shared" si="5"/>
        <v>28708.822415000002</v>
      </c>
      <c r="O56" s="43">
        <f>N56/2</f>
        <v>14354.411207500001</v>
      </c>
      <c r="P56" s="42">
        <v>0</v>
      </c>
      <c r="Q56" s="42">
        <f t="shared" si="9"/>
        <v>32196.941629999998</v>
      </c>
      <c r="R56" s="42">
        <v>16098.47</v>
      </c>
      <c r="S56" s="43">
        <f>Q56/2</f>
        <v>16098.470814999999</v>
      </c>
      <c r="T56" s="43">
        <f t="shared" si="10"/>
        <v>1788.7189794444444</v>
      </c>
      <c r="U56" s="62">
        <v>1788.72</v>
      </c>
      <c r="V56" s="62">
        <v>1788.72</v>
      </c>
      <c r="W56" s="62">
        <v>1788.72</v>
      </c>
      <c r="X56" s="62">
        <v>1788.72</v>
      </c>
      <c r="Y56" s="62">
        <v>1788.72</v>
      </c>
      <c r="Z56" s="62">
        <v>1788.72</v>
      </c>
      <c r="AA56" s="62">
        <v>1788.72</v>
      </c>
      <c r="AB56" s="62">
        <v>1788.72</v>
      </c>
      <c r="AC56" s="62">
        <v>1788.71</v>
      </c>
      <c r="AD56" s="62">
        <f t="shared" si="3"/>
        <v>16098.469999999998</v>
      </c>
    </row>
    <row r="57" spans="1:31" s="67" customFormat="1" ht="15" customHeight="1" x14ac:dyDescent="0.3">
      <c r="A57" s="10">
        <v>56</v>
      </c>
      <c r="B57" s="14" t="s">
        <v>173</v>
      </c>
      <c r="C57" s="14" t="s">
        <v>213</v>
      </c>
      <c r="D57" s="14" t="s">
        <v>195</v>
      </c>
      <c r="E57" s="14">
        <v>2013</v>
      </c>
      <c r="F57" s="12">
        <v>2016010205071</v>
      </c>
      <c r="G57" s="13" t="s">
        <v>37</v>
      </c>
      <c r="H57" s="14" t="s">
        <v>144</v>
      </c>
      <c r="I57" s="15" t="s">
        <v>33</v>
      </c>
      <c r="J57" s="14" t="s">
        <v>33</v>
      </c>
      <c r="K57" s="16">
        <v>0.25</v>
      </c>
      <c r="L57" s="17">
        <v>25530.59</v>
      </c>
      <c r="M57" s="17">
        <v>23254.02</v>
      </c>
      <c r="N57" s="17">
        <f t="shared" si="5"/>
        <v>25530.588558000003</v>
      </c>
      <c r="O57" s="19">
        <f>(N57/100)*75</f>
        <v>19147.941418500002</v>
      </c>
      <c r="P57" s="17">
        <v>0</v>
      </c>
      <c r="Q57" s="17">
        <f t="shared" si="9"/>
        <v>28632.556685</v>
      </c>
      <c r="R57" s="17">
        <v>21474.42</v>
      </c>
      <c r="S57" s="19">
        <f>Q57*0.75</f>
        <v>21474.417513749999</v>
      </c>
      <c r="T57" s="19">
        <f t="shared" si="10"/>
        <v>2386.0463904166663</v>
      </c>
      <c r="U57" s="67">
        <v>2386.04</v>
      </c>
      <c r="V57" s="67">
        <v>2386.04</v>
      </c>
      <c r="W57" s="67">
        <v>2386.04</v>
      </c>
      <c r="X57" s="67">
        <v>2386.04</v>
      </c>
      <c r="Y57" s="67">
        <v>2386.04</v>
      </c>
      <c r="Z57" s="67">
        <v>2386.04</v>
      </c>
      <c r="AA57" s="67">
        <v>2386.04</v>
      </c>
      <c r="AB57" s="67">
        <v>2386.04</v>
      </c>
      <c r="AC57" s="67">
        <v>2386.12</v>
      </c>
      <c r="AD57" s="67">
        <f t="shared" si="3"/>
        <v>21474.440000000002</v>
      </c>
    </row>
    <row r="58" spans="1:31" s="63" customFormat="1" ht="15" customHeight="1" x14ac:dyDescent="0.3">
      <c r="A58" s="1">
        <v>57</v>
      </c>
      <c r="B58" s="2" t="s">
        <v>181</v>
      </c>
      <c r="C58" s="2" t="s">
        <v>182</v>
      </c>
      <c r="D58" s="2" t="s">
        <v>195</v>
      </c>
      <c r="E58" s="2">
        <v>2014</v>
      </c>
      <c r="F58" s="3">
        <v>2016010228069</v>
      </c>
      <c r="G58" s="4" t="s">
        <v>37</v>
      </c>
      <c r="H58" s="2" t="s">
        <v>38</v>
      </c>
      <c r="I58" s="5" t="s">
        <v>33</v>
      </c>
      <c r="J58" s="2" t="s">
        <v>180</v>
      </c>
      <c r="K58" s="6">
        <v>0.25</v>
      </c>
      <c r="L58" s="7">
        <v>26374.11</v>
      </c>
      <c r="M58" s="7">
        <v>24022.32</v>
      </c>
      <c r="N58" s="7">
        <f t="shared" si="5"/>
        <v>26374.105128000003</v>
      </c>
      <c r="O58" s="8">
        <f>(N58/100)*75</f>
        <v>19780.578846</v>
      </c>
      <c r="P58" s="7">
        <v>19780.580000000002</v>
      </c>
      <c r="Q58" s="7">
        <f t="shared" si="9"/>
        <v>29578.564364999998</v>
      </c>
      <c r="R58" s="7">
        <v>29578.560000000001</v>
      </c>
      <c r="S58" s="8">
        <f>Q58*0.75</f>
        <v>22183.923273749999</v>
      </c>
      <c r="T58" s="8">
        <f t="shared" si="10"/>
        <v>2464.88036375</v>
      </c>
      <c r="U58" s="63">
        <v>3286.5</v>
      </c>
      <c r="V58" s="63">
        <v>3286.5</v>
      </c>
      <c r="W58" s="63">
        <v>3286.5</v>
      </c>
      <c r="X58" s="63">
        <v>3286.5</v>
      </c>
      <c r="Y58" s="63">
        <v>3286.5</v>
      </c>
      <c r="Z58" s="63">
        <v>3286.5</v>
      </c>
      <c r="AA58" s="63">
        <v>3286.5</v>
      </c>
      <c r="AB58" s="63">
        <v>3286.5</v>
      </c>
      <c r="AC58" s="63">
        <v>3286.56</v>
      </c>
      <c r="AD58" s="63">
        <f t="shared" si="3"/>
        <v>29578.560000000001</v>
      </c>
    </row>
    <row r="59" spans="1:31" s="68" customFormat="1" ht="15" customHeight="1" x14ac:dyDescent="0.3">
      <c r="A59" s="45">
        <v>58</v>
      </c>
      <c r="B59" s="49" t="s">
        <v>183</v>
      </c>
      <c r="C59" s="49" t="s">
        <v>184</v>
      </c>
      <c r="D59" s="49" t="s">
        <v>201</v>
      </c>
      <c r="E59" s="49">
        <v>2015</v>
      </c>
      <c r="F59" s="47">
        <v>2016010905092</v>
      </c>
      <c r="G59" s="48" t="s">
        <v>30</v>
      </c>
      <c r="H59" s="49" t="s">
        <v>185</v>
      </c>
      <c r="I59" s="53" t="s">
        <v>33</v>
      </c>
      <c r="J59" s="49" t="s">
        <v>33</v>
      </c>
      <c r="K59" s="50">
        <v>1</v>
      </c>
      <c r="L59" s="51">
        <v>0</v>
      </c>
      <c r="M59" s="51">
        <v>0</v>
      </c>
      <c r="N59" s="51">
        <f t="shared" si="5"/>
        <v>0</v>
      </c>
      <c r="O59" s="34">
        <v>0</v>
      </c>
      <c r="P59" s="51">
        <v>0</v>
      </c>
      <c r="Q59" s="51">
        <f t="shared" si="9"/>
        <v>0</v>
      </c>
      <c r="R59" s="51">
        <v>0</v>
      </c>
      <c r="S59" s="34"/>
      <c r="T59" s="34">
        <f t="shared" si="10"/>
        <v>0</v>
      </c>
      <c r="U59" s="68">
        <v>0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f t="shared" si="3"/>
        <v>0</v>
      </c>
    </row>
    <row r="60" spans="1:31" s="62" customFormat="1" ht="15" customHeight="1" x14ac:dyDescent="0.3">
      <c r="A60" s="37">
        <v>59</v>
      </c>
      <c r="B60" s="38" t="s">
        <v>186</v>
      </c>
      <c r="C60" s="38" t="s">
        <v>187</v>
      </c>
      <c r="D60" s="38" t="s">
        <v>202</v>
      </c>
      <c r="E60" s="38">
        <v>2015</v>
      </c>
      <c r="F60" s="39">
        <v>2016015414069</v>
      </c>
      <c r="G60" s="40" t="s">
        <v>127</v>
      </c>
      <c r="H60" s="38" t="s">
        <v>128</v>
      </c>
      <c r="I60" s="55" t="s">
        <v>33</v>
      </c>
      <c r="J60" s="56" t="s">
        <v>188</v>
      </c>
      <c r="K60" s="41">
        <v>1</v>
      </c>
      <c r="L60" s="57">
        <v>0</v>
      </c>
      <c r="M60" s="57">
        <v>0</v>
      </c>
      <c r="N60" s="42">
        <f t="shared" si="5"/>
        <v>0</v>
      </c>
      <c r="O60" s="58">
        <v>0</v>
      </c>
      <c r="P60" s="42">
        <v>0</v>
      </c>
      <c r="Q60" s="42">
        <f t="shared" si="9"/>
        <v>0</v>
      </c>
      <c r="R60" s="57">
        <v>0</v>
      </c>
      <c r="S60" s="58"/>
      <c r="T60" s="43">
        <f t="shared" si="10"/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f t="shared" si="3"/>
        <v>0</v>
      </c>
    </row>
    <row r="61" spans="1:31" s="67" customFormat="1" ht="15" customHeight="1" x14ac:dyDescent="0.3">
      <c r="A61" s="10">
        <v>60</v>
      </c>
      <c r="B61" s="14" t="s">
        <v>189</v>
      </c>
      <c r="C61" s="14" t="s">
        <v>190</v>
      </c>
      <c r="D61" s="14" t="s">
        <v>202</v>
      </c>
      <c r="E61" s="14">
        <v>2015</v>
      </c>
      <c r="F61" s="12">
        <v>2016015306130</v>
      </c>
      <c r="G61" s="13" t="s">
        <v>191</v>
      </c>
      <c r="H61" s="14" t="s">
        <v>192</v>
      </c>
      <c r="I61" s="15" t="s">
        <v>33</v>
      </c>
      <c r="J61" s="14" t="s">
        <v>33</v>
      </c>
      <c r="K61" s="16">
        <v>0.5</v>
      </c>
      <c r="L61" s="17">
        <v>5858.94</v>
      </c>
      <c r="M61" s="17">
        <v>5336.5</v>
      </c>
      <c r="N61" s="17">
        <f t="shared" si="5"/>
        <v>5858.9433500000005</v>
      </c>
      <c r="O61" s="19">
        <f>N61/2</f>
        <v>2929.4716750000002</v>
      </c>
      <c r="P61" s="17">
        <v>0</v>
      </c>
      <c r="Q61" s="17">
        <f t="shared" si="9"/>
        <v>6570.8012099999996</v>
      </c>
      <c r="R61" s="17">
        <v>1752.22</v>
      </c>
      <c r="S61" s="19">
        <f>Q61/2</f>
        <v>3285.4006049999998</v>
      </c>
      <c r="T61" s="19">
        <f t="shared" si="10"/>
        <v>365.04451166666666</v>
      </c>
      <c r="U61" s="67">
        <v>194.69</v>
      </c>
      <c r="V61" s="67">
        <v>194.69</v>
      </c>
      <c r="W61" s="67">
        <v>194.69</v>
      </c>
      <c r="X61" s="67">
        <v>194.69</v>
      </c>
      <c r="Y61" s="67">
        <v>194.69</v>
      </c>
      <c r="Z61" s="67">
        <v>194.69</v>
      </c>
      <c r="AA61" s="67">
        <v>194.69</v>
      </c>
      <c r="AB61" s="67">
        <v>194.69</v>
      </c>
      <c r="AC61" s="67">
        <v>194.7</v>
      </c>
      <c r="AD61" s="67">
        <f t="shared" si="3"/>
        <v>1752.2200000000003</v>
      </c>
      <c r="AE61" s="67" t="s">
        <v>212</v>
      </c>
    </row>
    <row r="62" spans="1:31" s="67" customFormat="1" ht="15" customHeight="1" x14ac:dyDescent="0.3">
      <c r="A62" s="20"/>
      <c r="B62" s="21"/>
      <c r="C62" s="21"/>
      <c r="D62" s="21"/>
      <c r="E62" s="21"/>
      <c r="F62" s="22"/>
      <c r="G62" s="23"/>
      <c r="H62" s="21"/>
      <c r="I62" s="24"/>
      <c r="J62" s="21"/>
      <c r="K62" s="25"/>
      <c r="L62" s="26"/>
      <c r="M62" s="26"/>
      <c r="N62" s="26"/>
      <c r="O62" s="27"/>
      <c r="P62" s="26"/>
      <c r="Q62" s="26"/>
      <c r="R62" s="26"/>
      <c r="S62" s="27"/>
      <c r="T62" s="27"/>
    </row>
    <row r="63" spans="1:31" x14ac:dyDescent="0.3">
      <c r="B63" s="64" t="s">
        <v>209</v>
      </c>
    </row>
    <row r="64" spans="1:31" x14ac:dyDescent="0.3">
      <c r="B64" s="64" t="s">
        <v>218</v>
      </c>
    </row>
    <row r="66" spans="2:2" x14ac:dyDescent="0.3">
      <c r="B66" s="64" t="s">
        <v>219</v>
      </c>
    </row>
  </sheetData>
  <autoFilter ref="A1:AD61" xr:uid="{7AE4AFA7-901D-415F-B531-A13BE929A363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2019-01-24T09:07:03Z</dcterms:modified>
</cp:coreProperties>
</file>